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3" yWindow="184" windowWidth="7534" windowHeight="4873" tabRatio="579" activeTab="11"/>
  </bookViews>
  <sheets>
    <sheet name="楠梓" sheetId="1" r:id="rId1"/>
    <sheet name="左營" sheetId="2" r:id="rId2"/>
    <sheet name="鼓山" sheetId="3" r:id="rId3"/>
    <sheet name="三民" sheetId="4" r:id="rId4"/>
    <sheet name="新興" sheetId="5" r:id="rId5"/>
    <sheet name="苓雅" sheetId="6" r:id="rId6"/>
    <sheet name="前金" sheetId="7" r:id="rId7"/>
    <sheet name="鹽埕" sheetId="8" r:id="rId8"/>
    <sheet name="前鎮" sheetId="9" r:id="rId9"/>
    <sheet name="小港" sheetId="10" r:id="rId10"/>
    <sheet name="旗津" sheetId="11" r:id="rId11"/>
    <sheet name="總表" sheetId="12" r:id="rId12"/>
  </sheets>
  <definedNames>
    <definedName name="_xlnm.Print_Area" localSheetId="3">'三民'!$A$1:$V$19</definedName>
    <definedName name="_xlnm.Print_Area" localSheetId="9">'小港'!$A$1:$V$19</definedName>
    <definedName name="_xlnm.Print_Area" localSheetId="1">'左營'!$A$1:$V$19</definedName>
    <definedName name="_xlnm.Print_Area" localSheetId="6">'前金'!$A$1:$V$19</definedName>
    <definedName name="_xlnm.Print_Area" localSheetId="8">'前鎮'!$A$1:$V$19</definedName>
    <definedName name="_xlnm.Print_Area" localSheetId="5">'苓雅'!$A$1:$V$19</definedName>
    <definedName name="_xlnm.Print_Area" localSheetId="4">'新興'!$A$1:$V$19</definedName>
    <definedName name="_xlnm.Print_Area" localSheetId="0">'楠梓'!$A$1:$V$19</definedName>
    <definedName name="_xlnm.Print_Area" localSheetId="2">'鼓山'!$A$1:$V$19</definedName>
    <definedName name="_xlnm.Print_Area" localSheetId="10">'旗津'!$A$1:$V$19</definedName>
    <definedName name="_xlnm.Print_Area" localSheetId="11">'總表'!$A$1:$W$18</definedName>
    <definedName name="_xlnm.Print_Area" localSheetId="7">'鹽埕'!$A$1:$V$19</definedName>
  </definedNames>
  <calcPr fullCalcOnLoad="1"/>
</workbook>
</file>

<file path=xl/sharedStrings.xml><?xml version="1.0" encoding="utf-8"?>
<sst xmlns="http://schemas.openxmlformats.org/spreadsheetml/2006/main" count="505" uniqueCount="91">
  <si>
    <t>九月</t>
  </si>
  <si>
    <t>十月</t>
  </si>
  <si>
    <t>十一月</t>
  </si>
  <si>
    <t>合計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</si>
  <si>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</si>
  <si>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</si>
  <si>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</si>
  <si>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</si>
  <si>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</si>
  <si>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</si>
  <si>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</si>
  <si>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</si>
  <si>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十二月</t>
  </si>
  <si>
    <t>行政區</t>
  </si>
  <si>
    <t>合 計</t>
  </si>
  <si>
    <t>6R</t>
  </si>
  <si>
    <t>區 分</t>
  </si>
  <si>
    <t>月 份</t>
  </si>
  <si>
    <t>個案數</t>
  </si>
  <si>
    <t>總戶數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</si>
  <si>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</si>
  <si>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</si>
  <si>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</si>
  <si>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</si>
  <si>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</si>
  <si>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</si>
  <si>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</si>
  <si>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</si>
  <si>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</si>
  <si>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</si>
  <si>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</si>
  <si>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一月</t>
  </si>
  <si>
    <t>二月</t>
  </si>
  <si>
    <t>合計</t>
  </si>
  <si>
    <r>
      <rPr>
        <sz val="12"/>
        <rFont val="微軟正黑體"/>
        <family val="2"/>
      </rPr>
      <t>總樓地板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</rPr>
      <t>面積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</si>
  <si>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</rPr>
      <t>地　　坪</t>
    </r>
    <r>
      <rPr>
        <sz val="12"/>
        <rFont val="Times New Roman"/>
        <family val="1"/>
      </rPr>
      <t xml:space="preserve">      (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)</t>
    </r>
  </si>
  <si>
    <r>
      <rPr>
        <sz val="12"/>
        <rFont val="微軟正黑體"/>
        <family val="2"/>
      </rPr>
      <t>銷售面積</t>
    </r>
    <r>
      <rPr>
        <sz val="12"/>
        <rFont val="Times New Roman"/>
        <family val="1"/>
      </rPr>
      <t xml:space="preserve">      (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)</t>
    </r>
  </si>
  <si>
    <r>
      <rPr>
        <sz val="12"/>
        <rFont val="微軟正黑體"/>
        <family val="2"/>
      </rPr>
      <t>總樓地板</t>
    </r>
    <r>
      <rPr>
        <sz val="12"/>
        <rFont val="Times New Roman"/>
        <family val="1"/>
      </rPr>
      <t xml:space="preserve">    </t>
    </r>
    <r>
      <rPr>
        <sz val="12"/>
        <rFont val="微軟正黑體"/>
        <family val="2"/>
      </rPr>
      <t>面積</t>
    </r>
    <r>
      <rPr>
        <sz val="12"/>
        <rFont val="Times New Roman"/>
        <family val="1"/>
      </rPr>
      <t>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</si>
  <si>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</rPr>
      <t>總銷售金額</t>
    </r>
    <r>
      <rPr>
        <sz val="12"/>
        <rFont val="Times New Roman"/>
        <family val="1"/>
      </rPr>
      <t>(</t>
    </r>
    <r>
      <rPr>
        <sz val="12"/>
        <rFont val="微軟正黑體"/>
        <family val="2"/>
      </rPr>
      <t>萬元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</si>
  <si>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</rPr>
      <t>總銷售金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</rPr>
      <t>額</t>
    </r>
    <r>
      <rPr>
        <sz val="12"/>
        <rFont val="Times New Roman"/>
        <family val="1"/>
      </rPr>
      <t xml:space="preserve">( </t>
    </r>
    <r>
      <rPr>
        <sz val="12"/>
        <rFont val="微軟正黑體"/>
        <family val="2"/>
      </rPr>
      <t>萬元</t>
    </r>
    <r>
      <rPr>
        <sz val="12"/>
        <rFont val="Times New Roman"/>
        <family val="1"/>
      </rPr>
      <t xml:space="preserve"> )</t>
    </r>
  </si>
  <si>
    <t>大樓</t>
  </si>
  <si>
    <t>透天</t>
  </si>
  <si>
    <t>區 分</t>
  </si>
  <si>
    <t>大樓</t>
  </si>
  <si>
    <t>透天</t>
  </si>
  <si>
    <t>備註</t>
  </si>
  <si>
    <t>個案數</t>
  </si>
  <si>
    <t>總戶數</t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</si>
  <si>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</si>
  <si>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　額(萬元)</t>
  </si>
  <si>
    <t>個案數</t>
  </si>
  <si>
    <t>總戶數</t>
  </si>
  <si>
    <r>
      <t>地坪(M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</si>
  <si>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銷售面積(M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</si>
  <si>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總樓地板面積(M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</si>
  <si>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</si>
  <si>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</si>
  <si>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</si>
  <si>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</si>
  <si>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</si>
  <si>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住宅</t>
  </si>
  <si>
    <t>1R</t>
  </si>
  <si>
    <t>2R</t>
  </si>
  <si>
    <t>3R</t>
  </si>
  <si>
    <t>4R</t>
  </si>
  <si>
    <t>5R</t>
  </si>
  <si>
    <t>樓中樓</t>
  </si>
  <si>
    <t>楠梓</t>
  </si>
  <si>
    <t>左營</t>
  </si>
  <si>
    <t>鼓山</t>
  </si>
  <si>
    <t>三民</t>
  </si>
  <si>
    <t>新興</t>
  </si>
  <si>
    <t>苓雅</t>
  </si>
  <si>
    <t>前金</t>
  </si>
  <si>
    <t>鹽埕</t>
  </si>
  <si>
    <t>前鎮</t>
  </si>
  <si>
    <t>小港</t>
  </si>
  <si>
    <t>旗津</t>
  </si>
  <si>
    <r>
      <t>高雄市不動產開發商業同業公會</t>
    </r>
    <r>
      <rPr>
        <sz val="24"/>
        <rFont val="標楷體"/>
        <family val="4"/>
      </rPr>
      <t>111年楠梓區會員申報開工統計表</t>
    </r>
  </si>
  <si>
    <r>
      <t>高雄市不動產開發商業同業公會</t>
    </r>
    <r>
      <rPr>
        <sz val="24"/>
        <rFont val="標楷體"/>
        <family val="4"/>
      </rPr>
      <t>111年左營區會員申報開工統計表</t>
    </r>
  </si>
  <si>
    <r>
      <t>高雄市不動產開發商業同業公會</t>
    </r>
    <r>
      <rPr>
        <sz val="24"/>
        <rFont val="標楷體"/>
        <family val="4"/>
      </rPr>
      <t>111年鼓山區會員申報開工統計表</t>
    </r>
  </si>
  <si>
    <r>
      <t>高雄市不動產開發商業同業公會</t>
    </r>
    <r>
      <rPr>
        <sz val="24"/>
        <rFont val="標楷體"/>
        <family val="4"/>
      </rPr>
      <t>111年三民區會員申報開工統計表</t>
    </r>
  </si>
  <si>
    <r>
      <t>高雄市不動產開發商業同業公會</t>
    </r>
    <r>
      <rPr>
        <sz val="24"/>
        <rFont val="標楷體"/>
        <family val="4"/>
      </rPr>
      <t>111年新興區會員申報開工統計表</t>
    </r>
  </si>
  <si>
    <r>
      <t>高雄市不動產開發商業同業公會</t>
    </r>
    <r>
      <rPr>
        <sz val="24"/>
        <rFont val="標楷體"/>
        <family val="4"/>
      </rPr>
      <t>111年苓雅區會員申報開工統計表</t>
    </r>
  </si>
  <si>
    <r>
      <t>高雄市不動產開發商業同業公會</t>
    </r>
    <r>
      <rPr>
        <sz val="24"/>
        <rFont val="標楷體"/>
        <family val="4"/>
      </rPr>
      <t>111年前金區會員申報開工統計表</t>
    </r>
  </si>
  <si>
    <r>
      <t>高雄市不動產開發商業同業公會</t>
    </r>
    <r>
      <rPr>
        <sz val="24"/>
        <rFont val="標楷體"/>
        <family val="4"/>
      </rPr>
      <t>111年鹽埕區會員申報開工統計表</t>
    </r>
  </si>
  <si>
    <r>
      <t>高雄市不動產開發商業同業公會</t>
    </r>
    <r>
      <rPr>
        <sz val="24"/>
        <rFont val="標楷體"/>
        <family val="4"/>
      </rPr>
      <t>111年前鎮區會員申報開工統計表</t>
    </r>
  </si>
  <si>
    <r>
      <t>高雄市不動產開發商業同業公會</t>
    </r>
    <r>
      <rPr>
        <sz val="24"/>
        <rFont val="標楷體"/>
        <family val="4"/>
      </rPr>
      <t>111年小港區會員申報開工統計表</t>
    </r>
  </si>
  <si>
    <r>
      <t>高雄市不動產開發商業同業公會</t>
    </r>
    <r>
      <rPr>
        <sz val="24"/>
        <rFont val="標楷體"/>
        <family val="4"/>
      </rPr>
      <t>111年旗津區會員申報開工統計表</t>
    </r>
  </si>
  <si>
    <r>
      <t>高雄市不動產開發商業同業公會</t>
    </r>
    <r>
      <rPr>
        <sz val="24"/>
        <rFont val="標楷體"/>
        <family val="4"/>
      </rPr>
      <t>111年會員申報開工各行政區統計總表(原高雄市)</t>
    </r>
  </si>
  <si>
    <t>(自111年1月1日至111年12月31日止)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</si>
</sst>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_-* #,##0.0_-;\-* #,##0.0_-;_-* &quot;-&quot;??_-;_-@_-"/>
    <numFmt numFmtId="184" formatCode="_-* #,##0_-;\-* #,##0_-;_-* &quot;-&quot;??_-;_-@_-"/>
    <numFmt numFmtId="185" formatCode="0.000_ "/>
    <numFmt numFmtId="186" formatCode="0_ "/>
    <numFmt numFmtId="187" formatCode="#,##0.0_ "/>
    <numFmt numFmtId="188" formatCode="0.0_ "/>
    <numFmt numFmtId="189" formatCode="0.0_);[Red]\(0.0\)"/>
    <numFmt numFmtId="190" formatCode="#,##0.0_);[Red]\(#,##0.0\)"/>
    <numFmt numFmtId="191" formatCode="0;_㠀"/>
    <numFmt numFmtId="192" formatCode="0;_氀"/>
    <numFmt numFmtId="193" formatCode="0.0;_氀"/>
    <numFmt numFmtId="194" formatCode="0.00;_氀"/>
    <numFmt numFmtId="195" formatCode="0;_␀"/>
    <numFmt numFmtId="196" formatCode="0;_ࠀ"/>
    <numFmt numFmtId="197" formatCode="0.0;_ࠀ"/>
    <numFmt numFmtId="198" formatCode="0.00;_ࠀ"/>
    <numFmt numFmtId="199" formatCode="_-* #,##0.000_-;\-* #,##0.000_-;_-* &quot;-&quot;??_-;_-@_-"/>
    <numFmt numFmtId="200" formatCode="#,##0.000_);[Red]\(#,##0.000\)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.000_ "/>
    <numFmt numFmtId="205" formatCode="0.000"/>
    <numFmt numFmtId="206" formatCode="0.0"/>
    <numFmt numFmtId="207" formatCode="[$-404]AM/PM\ hh:mm:ss"/>
    <numFmt numFmtId="208" formatCode="0.0000"/>
    <numFmt numFmtId="209" formatCode="_-* #,##0.0000000_-;\-* #,##0.0000000_-;_-* &quot;-&quot;??_-;_-@_-"/>
    <numFmt numFmtId="210" formatCode="_-* #,##0.00000000_-;\-* #,##0.00000000_-;_-* &quot;-&quot;??_-;_-@_-"/>
    <numFmt numFmtId="211" formatCode="_-* #,##0.000000000_-;\-* #,##0.000000000_-;_-* &quot;-&quot;??_-;_-@_-"/>
    <numFmt numFmtId="212" formatCode="0.000_);[Red]\(0.000\)"/>
    <numFmt numFmtId="213" formatCode="#,##0.0000_);[Red]\(#,##0.0000\)"/>
    <numFmt numFmtId="214" formatCode="&quot;$&quot;#,##0.00_);[Red]\(&quot;$&quot;#,##0.00\)"/>
    <numFmt numFmtId="215" formatCode="0.0000_);[Red]\(0.0000\)"/>
  </numFmts>
  <fonts count="5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24"/>
      <name val="華康正顏楷體W5"/>
      <family val="4"/>
    </font>
    <font>
      <sz val="24"/>
      <name val="標楷體"/>
      <family val="4"/>
    </font>
    <font>
      <b/>
      <sz val="12"/>
      <name val="Times New Roman"/>
      <family val="1"/>
    </font>
    <font>
      <sz val="10"/>
      <name val="華康粗明體(P)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新細明體"/>
      <family val="1"/>
    </font>
    <font>
      <sz val="12"/>
      <name val="微軟正黑體"/>
      <family val="2"/>
    </font>
    <font>
      <sz val="9"/>
      <name val="微軟正黑體"/>
      <family val="2"/>
    </font>
    <font>
      <sz val="13"/>
      <name val="微軟正黑體"/>
      <family val="2"/>
    </font>
    <font>
      <sz val="11"/>
      <name val="華康粗明體(P)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華康中圓體"/>
      <family val="3"/>
    </font>
    <font>
      <sz val="12"/>
      <name val="華康中圓體"/>
      <family val="3"/>
    </font>
    <font>
      <vertAlign val="superscript"/>
      <sz val="12"/>
      <name val="華康中圓體"/>
      <family val="3"/>
    </font>
    <font>
      <sz val="10"/>
      <name val="華康中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thin"/>
      <bottom style="dashed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90">
    <xf numFmtId="0" fontId="0" fillId="0" borderId="0" xfId="0" applyAlignment="1">
      <alignment vertical="center"/>
    </xf>
    <xf numFmtId="181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3" fontId="5" fillId="0" borderId="13" xfId="34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5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33" applyFont="1" applyFill="1" applyBorder="1" applyAlignment="1">
      <alignment vertical="center"/>
      <protection/>
    </xf>
    <xf numFmtId="0" fontId="5" fillId="0" borderId="18" xfId="0" applyFont="1" applyBorder="1" applyAlignment="1">
      <alignment horizontal="center" vertical="center"/>
    </xf>
    <xf numFmtId="182" fontId="9" fillId="0" borderId="0" xfId="0" applyNumberFormat="1" applyFont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5" fillId="0" borderId="17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horizontal="center" vertical="center"/>
    </xf>
    <xf numFmtId="177" fontId="5" fillId="0" borderId="13" xfId="34" applyNumberFormat="1" applyFont="1" applyBorder="1" applyAlignment="1">
      <alignment horizontal="right" vertical="center"/>
    </xf>
    <xf numFmtId="43" fontId="5" fillId="0" borderId="13" xfId="34" applyFont="1" applyBorder="1" applyAlignment="1">
      <alignment horizontal="right" vertical="center"/>
    </xf>
    <xf numFmtId="177" fontId="5" fillId="0" borderId="13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178" fontId="5" fillId="0" borderId="30" xfId="34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center" vertical="center"/>
    </xf>
    <xf numFmtId="178" fontId="5" fillId="0" borderId="31" xfId="0" applyNumberFormat="1" applyFont="1" applyBorder="1" applyAlignment="1">
      <alignment horizontal="right" vertical="center"/>
    </xf>
    <xf numFmtId="178" fontId="5" fillId="0" borderId="28" xfId="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shrinkToFit="1"/>
    </xf>
    <xf numFmtId="43" fontId="5" fillId="0" borderId="13" xfId="34" applyFont="1" applyBorder="1" applyAlignment="1">
      <alignment vertical="center"/>
    </xf>
    <xf numFmtId="182" fontId="5" fillId="33" borderId="32" xfId="0" applyNumberFormat="1" applyFont="1" applyFill="1" applyBorder="1" applyAlignment="1">
      <alignment horizontal="center" vertical="center"/>
    </xf>
    <xf numFmtId="182" fontId="5" fillId="33" borderId="1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78" fontId="5" fillId="0" borderId="33" xfId="0" applyNumberFormat="1" applyFont="1" applyBorder="1" applyAlignment="1">
      <alignment vertical="center"/>
    </xf>
    <xf numFmtId="43" fontId="5" fillId="0" borderId="19" xfId="34" applyFont="1" applyBorder="1" applyAlignment="1">
      <alignment horizontal="center" vertical="center"/>
    </xf>
    <xf numFmtId="184" fontId="5" fillId="0" borderId="17" xfId="34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4" fontId="5" fillId="0" borderId="11" xfId="34" applyNumberFormat="1" applyFont="1" applyBorder="1" applyAlignment="1">
      <alignment horizontal="center" vertical="center"/>
    </xf>
    <xf numFmtId="184" fontId="5" fillId="0" borderId="34" xfId="34" applyNumberFormat="1" applyFont="1" applyBorder="1" applyAlignment="1">
      <alignment horizontal="center" vertical="center"/>
    </xf>
    <xf numFmtId="43" fontId="5" fillId="0" borderId="20" xfId="34" applyFont="1" applyBorder="1" applyAlignment="1">
      <alignment horizontal="center" vertical="center"/>
    </xf>
    <xf numFmtId="184" fontId="5" fillId="0" borderId="20" xfId="34" applyNumberFormat="1" applyFont="1" applyBorder="1" applyAlignment="1">
      <alignment horizontal="center" vertical="center"/>
    </xf>
    <xf numFmtId="184" fontId="5" fillId="0" borderId="19" xfId="34" applyNumberFormat="1" applyFont="1" applyBorder="1" applyAlignment="1">
      <alignment horizontal="center" vertical="center"/>
    </xf>
    <xf numFmtId="184" fontId="5" fillId="0" borderId="13" xfId="34" applyNumberFormat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78" fontId="14" fillId="0" borderId="37" xfId="34" applyNumberFormat="1" applyFont="1" applyBorder="1" applyAlignment="1">
      <alignment horizontal="left" vertical="center"/>
    </xf>
    <xf numFmtId="184" fontId="14" fillId="0" borderId="38" xfId="34" applyNumberFormat="1" applyFont="1" applyBorder="1" applyAlignment="1">
      <alignment horizontal="left" vertical="center"/>
    </xf>
    <xf numFmtId="178" fontId="14" fillId="0" borderId="38" xfId="34" applyNumberFormat="1" applyFont="1" applyBorder="1" applyAlignment="1">
      <alignment horizontal="left" vertical="center"/>
    </xf>
    <xf numFmtId="178" fontId="15" fillId="0" borderId="38" xfId="34" applyNumberFormat="1" applyFont="1" applyBorder="1" applyAlignment="1">
      <alignment horizontal="left" vertical="center"/>
    </xf>
    <xf numFmtId="178" fontId="15" fillId="0" borderId="37" xfId="34" applyNumberFormat="1" applyFont="1" applyBorder="1" applyAlignment="1">
      <alignment horizontal="left" vertical="center"/>
    </xf>
    <xf numFmtId="178" fontId="15" fillId="0" borderId="37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4" fillId="0" borderId="33" xfId="34" applyNumberFormat="1" applyFont="1" applyBorder="1" applyAlignment="1">
      <alignment horizontal="left" vertical="center"/>
    </xf>
    <xf numFmtId="0" fontId="17" fillId="11" borderId="26" xfId="0" applyFont="1" applyFill="1" applyBorder="1" applyAlignment="1">
      <alignment horizontal="distributed" vertical="center"/>
    </xf>
    <xf numFmtId="178" fontId="5" fillId="11" borderId="28" xfId="0" applyNumberFormat="1" applyFont="1" applyFill="1" applyBorder="1" applyAlignment="1">
      <alignment horizontal="center" vertical="center"/>
    </xf>
    <xf numFmtId="184" fontId="5" fillId="11" borderId="28" xfId="34" applyNumberFormat="1" applyFont="1" applyFill="1" applyBorder="1" applyAlignment="1">
      <alignment horizontal="center" vertical="center"/>
    </xf>
    <xf numFmtId="43" fontId="5" fillId="11" borderId="28" xfId="34" applyFont="1" applyFill="1" applyBorder="1" applyAlignment="1">
      <alignment horizontal="center" vertical="center"/>
    </xf>
    <xf numFmtId="184" fontId="5" fillId="11" borderId="30" xfId="34" applyNumberFormat="1" applyFont="1" applyFill="1" applyBorder="1" applyAlignment="1">
      <alignment horizontal="center" vertical="center"/>
    </xf>
    <xf numFmtId="43" fontId="5" fillId="11" borderId="39" xfId="34" applyFont="1" applyFill="1" applyBorder="1" applyAlignment="1">
      <alignment horizontal="center" vertical="center"/>
    </xf>
    <xf numFmtId="43" fontId="5" fillId="0" borderId="15" xfId="34" applyFont="1" applyBorder="1" applyAlignment="1">
      <alignment vertical="center"/>
    </xf>
    <xf numFmtId="184" fontId="5" fillId="0" borderId="17" xfId="34" applyNumberFormat="1" applyFont="1" applyBorder="1" applyAlignment="1">
      <alignment horizontal="right" vertical="center"/>
    </xf>
    <xf numFmtId="184" fontId="5" fillId="0" borderId="40" xfId="34" applyNumberFormat="1" applyFont="1" applyBorder="1" applyAlignment="1">
      <alignment horizontal="center" vertical="center"/>
    </xf>
    <xf numFmtId="181" fontId="5" fillId="0" borderId="13" xfId="34" applyNumberFormat="1" applyFont="1" applyBorder="1" applyAlignment="1">
      <alignment horizontal="right" vertical="center"/>
    </xf>
    <xf numFmtId="181" fontId="5" fillId="0" borderId="13" xfId="34" applyNumberFormat="1" applyFont="1" applyBorder="1" applyAlignment="1">
      <alignment vertical="center"/>
    </xf>
    <xf numFmtId="182" fontId="5" fillId="0" borderId="17" xfId="34" applyNumberFormat="1" applyFont="1" applyBorder="1" applyAlignment="1">
      <alignment horizontal="right" vertical="center"/>
    </xf>
    <xf numFmtId="182" fontId="5" fillId="0" borderId="11" xfId="34" applyNumberFormat="1" applyFont="1" applyBorder="1" applyAlignment="1">
      <alignment horizontal="right" vertical="center"/>
    </xf>
    <xf numFmtId="181" fontId="5" fillId="0" borderId="15" xfId="0" applyNumberFormat="1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 vertical="center"/>
    </xf>
    <xf numFmtId="184" fontId="5" fillId="0" borderId="11" xfId="34" applyNumberFormat="1" applyFont="1" applyBorder="1" applyAlignment="1">
      <alignment horizontal="right" vertical="center"/>
    </xf>
    <xf numFmtId="182" fontId="5" fillId="0" borderId="17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1" fontId="5" fillId="0" borderId="13" xfId="0" applyNumberFormat="1" applyFont="1" applyBorder="1" applyAlignment="1">
      <alignment horizontal="right" vertical="center"/>
    </xf>
    <xf numFmtId="181" fontId="5" fillId="0" borderId="20" xfId="34" applyNumberFormat="1" applyFont="1" applyBorder="1" applyAlignment="1">
      <alignment horizontal="right" vertical="center"/>
    </xf>
    <xf numFmtId="181" fontId="5" fillId="0" borderId="21" xfId="34" applyNumberFormat="1" applyFont="1" applyBorder="1" applyAlignment="1">
      <alignment horizontal="right" vertical="center"/>
    </xf>
    <xf numFmtId="181" fontId="5" fillId="0" borderId="19" xfId="34" applyNumberFormat="1" applyFont="1" applyBorder="1" applyAlignment="1">
      <alignment horizontal="right" vertical="center"/>
    </xf>
    <xf numFmtId="182" fontId="5" fillId="0" borderId="20" xfId="34" applyNumberFormat="1" applyFont="1" applyBorder="1" applyAlignment="1">
      <alignment horizontal="right" vertical="center"/>
    </xf>
    <xf numFmtId="182" fontId="5" fillId="0" borderId="21" xfId="34" applyNumberFormat="1" applyFont="1" applyBorder="1" applyAlignment="1">
      <alignment horizontal="right" vertical="center"/>
    </xf>
    <xf numFmtId="182" fontId="5" fillId="0" borderId="19" xfId="34" applyNumberFormat="1" applyFont="1" applyBorder="1" applyAlignment="1">
      <alignment horizontal="right" vertical="center"/>
    </xf>
    <xf numFmtId="182" fontId="5" fillId="0" borderId="13" xfId="34" applyNumberFormat="1" applyFont="1" applyBorder="1" applyAlignment="1">
      <alignment horizontal="right" vertical="center"/>
    </xf>
    <xf numFmtId="182" fontId="5" fillId="0" borderId="40" xfId="34" applyNumberFormat="1" applyFont="1" applyBorder="1" applyAlignment="1">
      <alignment horizontal="right" vertical="center"/>
    </xf>
    <xf numFmtId="182" fontId="5" fillId="0" borderId="41" xfId="34" applyNumberFormat="1" applyFont="1" applyBorder="1" applyAlignment="1">
      <alignment horizontal="right" vertical="center"/>
    </xf>
    <xf numFmtId="182" fontId="5" fillId="0" borderId="42" xfId="34" applyNumberFormat="1" applyFont="1" applyBorder="1" applyAlignment="1">
      <alignment horizontal="right" vertical="center"/>
    </xf>
    <xf numFmtId="182" fontId="5" fillId="0" borderId="34" xfId="34" applyNumberFormat="1" applyFont="1" applyBorder="1" applyAlignment="1">
      <alignment horizontal="right" vertical="center"/>
    </xf>
    <xf numFmtId="184" fontId="5" fillId="0" borderId="11" xfId="34" applyNumberFormat="1" applyFont="1" applyBorder="1" applyAlignment="1">
      <alignment vertical="center"/>
    </xf>
    <xf numFmtId="184" fontId="5" fillId="0" borderId="34" xfId="34" applyNumberFormat="1" applyFont="1" applyBorder="1" applyAlignment="1">
      <alignment vertical="center"/>
    </xf>
    <xf numFmtId="43" fontId="5" fillId="0" borderId="21" xfId="34" applyFont="1" applyBorder="1" applyAlignment="1">
      <alignment vertical="center"/>
    </xf>
    <xf numFmtId="184" fontId="5" fillId="0" borderId="43" xfId="34" applyNumberFormat="1" applyFont="1" applyBorder="1" applyAlignment="1">
      <alignment vertical="center"/>
    </xf>
    <xf numFmtId="43" fontId="5" fillId="0" borderId="21" xfId="34" applyFont="1" applyBorder="1" applyAlignment="1">
      <alignment horizontal="right" vertical="center"/>
    </xf>
    <xf numFmtId="43" fontId="5" fillId="0" borderId="19" xfId="34" applyFont="1" applyBorder="1" applyAlignment="1">
      <alignment horizontal="right" vertical="center"/>
    </xf>
    <xf numFmtId="184" fontId="5" fillId="0" borderId="20" xfId="34" applyNumberFormat="1" applyFont="1" applyBorder="1" applyAlignment="1">
      <alignment horizontal="right" vertical="center"/>
    </xf>
    <xf numFmtId="184" fontId="5" fillId="0" borderId="21" xfId="34" applyNumberFormat="1" applyFont="1" applyBorder="1" applyAlignment="1">
      <alignment horizontal="right" vertical="center"/>
    </xf>
    <xf numFmtId="184" fontId="5" fillId="0" borderId="19" xfId="34" applyNumberFormat="1" applyFont="1" applyBorder="1" applyAlignment="1">
      <alignment horizontal="right" vertical="center"/>
    </xf>
    <xf numFmtId="184" fontId="5" fillId="0" borderId="13" xfId="34" applyNumberFormat="1" applyFont="1" applyBorder="1" applyAlignment="1">
      <alignment horizontal="right" vertical="center"/>
    </xf>
    <xf numFmtId="43" fontId="5" fillId="0" borderId="42" xfId="34" applyFont="1" applyBorder="1" applyAlignment="1">
      <alignment horizontal="right" vertical="center"/>
    </xf>
    <xf numFmtId="184" fontId="5" fillId="0" borderId="41" xfId="34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84" fontId="5" fillId="0" borderId="28" xfId="34" applyNumberFormat="1" applyFont="1" applyBorder="1" applyAlignment="1">
      <alignment horizontal="center" vertical="center"/>
    </xf>
    <xf numFmtId="43" fontId="5" fillId="0" borderId="12" xfId="34" applyFont="1" applyBorder="1" applyAlignment="1">
      <alignment horizontal="right" vertical="center"/>
    </xf>
    <xf numFmtId="184" fontId="5" fillId="0" borderId="44" xfId="34" applyNumberFormat="1" applyFont="1" applyBorder="1" applyAlignment="1">
      <alignment horizontal="right" vertical="center"/>
    </xf>
    <xf numFmtId="184" fontId="5" fillId="0" borderId="45" xfId="34" applyNumberFormat="1" applyFont="1" applyBorder="1" applyAlignment="1">
      <alignment horizontal="right" vertical="center"/>
    </xf>
    <xf numFmtId="181" fontId="5" fillId="0" borderId="28" xfId="0" applyNumberFormat="1" applyFont="1" applyBorder="1" applyAlignment="1">
      <alignment horizontal="right" vertical="center"/>
    </xf>
    <xf numFmtId="181" fontId="5" fillId="0" borderId="29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46" xfId="0" applyFont="1" applyBorder="1" applyAlignment="1">
      <alignment horizontal="distributed" vertical="center"/>
    </xf>
    <xf numFmtId="0" fontId="10" fillId="0" borderId="47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 textRotation="255"/>
    </xf>
    <xf numFmtId="0" fontId="10" fillId="0" borderId="53" xfId="0" applyFont="1" applyBorder="1" applyAlignment="1">
      <alignment horizontal="center" vertical="center" textRotation="255"/>
    </xf>
    <xf numFmtId="0" fontId="4" fillId="0" borderId="0" xfId="33" applyFont="1" applyFill="1" applyBorder="1" applyAlignment="1">
      <alignment horizontal="left" vertical="center"/>
      <protection/>
    </xf>
    <xf numFmtId="0" fontId="10" fillId="0" borderId="54" xfId="0" applyFont="1" applyBorder="1" applyAlignment="1">
      <alignment horizontal="distributed" vertical="center"/>
    </xf>
    <xf numFmtId="0" fontId="10" fillId="0" borderId="55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50" xfId="0" applyFont="1" applyBorder="1" applyAlignment="1">
      <alignment horizontal="center" vertical="center" textRotation="255"/>
    </xf>
    <xf numFmtId="0" fontId="12" fillId="0" borderId="58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12" fillId="0" borderId="60" xfId="0" applyFont="1" applyBorder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2" fillId="0" borderId="62" xfId="0" applyFont="1" applyBorder="1" applyAlignment="1">
      <alignment horizontal="distributed" vertical="center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distributed" vertical="center"/>
    </xf>
    <xf numFmtId="0" fontId="17" fillId="0" borderId="48" xfId="0" applyFont="1" applyBorder="1" applyAlignment="1">
      <alignment horizontal="distributed" vertical="center"/>
    </xf>
    <xf numFmtId="0" fontId="16" fillId="0" borderId="61" xfId="0" applyFont="1" applyBorder="1" applyAlignment="1">
      <alignment horizontal="distributed" vertical="center"/>
    </xf>
    <xf numFmtId="0" fontId="16" fillId="0" borderId="59" xfId="0" applyFont="1" applyBorder="1" applyAlignment="1">
      <alignment horizontal="distributed" vertical="center"/>
    </xf>
    <xf numFmtId="0" fontId="16" fillId="0" borderId="62" xfId="0" applyFont="1" applyBorder="1" applyAlignment="1">
      <alignment horizontal="distributed" vertical="center"/>
    </xf>
    <xf numFmtId="0" fontId="17" fillId="0" borderId="66" xfId="0" applyFont="1" applyBorder="1" applyAlignment="1">
      <alignment horizontal="distributed" vertical="center"/>
    </xf>
    <xf numFmtId="0" fontId="17" fillId="0" borderId="37" xfId="0" applyFont="1" applyBorder="1" applyAlignment="1">
      <alignment horizontal="distributed" vertical="center"/>
    </xf>
    <xf numFmtId="0" fontId="16" fillId="0" borderId="67" xfId="0" applyFont="1" applyBorder="1" applyAlignment="1">
      <alignment horizontal="distributed" vertical="center"/>
    </xf>
    <xf numFmtId="0" fontId="16" fillId="0" borderId="68" xfId="0" applyFont="1" applyBorder="1" applyAlignment="1">
      <alignment horizontal="distributed" vertical="center"/>
    </xf>
    <xf numFmtId="0" fontId="16" fillId="0" borderId="58" xfId="0" applyFont="1" applyBorder="1" applyAlignment="1">
      <alignment horizontal="distributed" vertical="center"/>
    </xf>
    <xf numFmtId="0" fontId="17" fillId="0" borderId="32" xfId="0" applyFont="1" applyBorder="1" applyAlignment="1">
      <alignment horizontal="center" vertical="center" textRotation="255"/>
    </xf>
    <xf numFmtId="0" fontId="17" fillId="0" borderId="47" xfId="0" applyFont="1" applyBorder="1" applyAlignment="1">
      <alignment horizontal="center" vertical="center" textRotation="255"/>
    </xf>
    <xf numFmtId="0" fontId="17" fillId="0" borderId="48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distributed" vertical="center"/>
    </xf>
    <xf numFmtId="0" fontId="17" fillId="0" borderId="4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distributed" vertical="center"/>
    </xf>
    <xf numFmtId="0" fontId="17" fillId="0" borderId="55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distributed" vertical="center" textRotation="255"/>
    </xf>
    <xf numFmtId="0" fontId="17" fillId="0" borderId="46" xfId="0" applyFont="1" applyBorder="1" applyAlignment="1">
      <alignment horizontal="distributed" vertical="center" textRotation="255"/>
    </xf>
    <xf numFmtId="0" fontId="17" fillId="0" borderId="36" xfId="0" applyFont="1" applyBorder="1" applyAlignment="1">
      <alignment horizontal="center" vertical="center" textRotation="255"/>
    </xf>
    <xf numFmtId="0" fontId="17" fillId="0" borderId="69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wrapText="1"/>
    </xf>
    <xf numFmtId="43" fontId="5" fillId="0" borderId="28" xfId="34" applyFont="1" applyBorder="1" applyAlignment="1">
      <alignment horizontal="right" vertical="center"/>
    </xf>
    <xf numFmtId="184" fontId="5" fillId="0" borderId="31" xfId="34" applyNumberFormat="1" applyFont="1" applyBorder="1" applyAlignment="1">
      <alignment horizontal="right" vertical="center"/>
    </xf>
    <xf numFmtId="184" fontId="5" fillId="0" borderId="30" xfId="34" applyNumberFormat="1" applyFont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X25"/>
  <sheetViews>
    <sheetView zoomScale="70" zoomScaleNormal="70" zoomScaleSheetLayoutView="85" zoomScalePageLayoutView="0" workbookViewId="0" topLeftCell="A7">
      <selection activeCell="M7" sqref="M1:N16384"/>
    </sheetView>
  </sheetViews>
  <sheetFormatPr defaultColWidth="0" defaultRowHeight="16.5"/>
  <cols>
    <col min="1" max="1" width="7.75390625" style="38" customWidth="1"/>
    <col min="2" max="2" width="4.75390625" style="0" customWidth="1"/>
    <col min="3" max="5" width="5.25390625" style="0" customWidth="1"/>
    <col min="6" max="6" width="7.25390625" style="0" customWidth="1"/>
    <col min="7" max="7" width="7.625" style="0" customWidth="1"/>
    <col min="8" max="11" width="5.25390625" style="0" customWidth="1"/>
    <col min="12" max="12" width="8.25390625" style="0" customWidth="1"/>
    <col min="13" max="14" width="12.37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78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2</v>
      </c>
      <c r="C7" s="10">
        <v>14</v>
      </c>
      <c r="D7" s="10">
        <v>0</v>
      </c>
      <c r="E7" s="10">
        <v>0</v>
      </c>
      <c r="F7" s="10">
        <v>207</v>
      </c>
      <c r="G7" s="10">
        <v>497</v>
      </c>
      <c r="H7" s="10">
        <v>0</v>
      </c>
      <c r="I7" s="10">
        <v>0</v>
      </c>
      <c r="J7" s="10">
        <v>0</v>
      </c>
      <c r="K7" s="10">
        <v>0</v>
      </c>
      <c r="L7" s="10">
        <v>718</v>
      </c>
      <c r="M7" s="13">
        <v>85443.42</v>
      </c>
      <c r="N7" s="13">
        <v>88676.56</v>
      </c>
      <c r="O7" s="63">
        <v>673935</v>
      </c>
      <c r="P7" s="10">
        <v>1</v>
      </c>
      <c r="Q7" s="10">
        <v>0</v>
      </c>
      <c r="R7" s="10">
        <v>8</v>
      </c>
      <c r="S7" s="10">
        <v>8</v>
      </c>
      <c r="T7" s="13">
        <v>872.09</v>
      </c>
      <c r="U7" s="13">
        <v>2177.14</v>
      </c>
      <c r="V7" s="65">
        <v>24500</v>
      </c>
      <c r="W7" s="2"/>
    </row>
    <row r="8" spans="1:23" ht="31.5" customHeight="1">
      <c r="A8" s="35" t="s">
        <v>5</v>
      </c>
      <c r="B8" s="10">
        <v>1</v>
      </c>
      <c r="C8" s="10">
        <v>0</v>
      </c>
      <c r="D8" s="10">
        <v>0</v>
      </c>
      <c r="E8" s="10">
        <v>0</v>
      </c>
      <c r="F8" s="10">
        <v>56</v>
      </c>
      <c r="G8" s="10">
        <v>28</v>
      </c>
      <c r="H8" s="10">
        <v>2</v>
      </c>
      <c r="I8" s="10">
        <v>0</v>
      </c>
      <c r="J8" s="10">
        <v>0</v>
      </c>
      <c r="K8" s="10">
        <v>0</v>
      </c>
      <c r="L8" s="10">
        <v>86</v>
      </c>
      <c r="M8" s="13">
        <v>10080.98</v>
      </c>
      <c r="N8" s="13">
        <v>10381.93</v>
      </c>
      <c r="O8" s="63">
        <v>80000</v>
      </c>
      <c r="P8" s="10">
        <v>2</v>
      </c>
      <c r="Q8" s="10">
        <v>0</v>
      </c>
      <c r="R8" s="10">
        <v>10</v>
      </c>
      <c r="S8" s="10">
        <v>10</v>
      </c>
      <c r="T8" s="13">
        <v>728</v>
      </c>
      <c r="U8" s="13">
        <v>2634.85</v>
      </c>
      <c r="V8" s="65">
        <v>20500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93">
        <v>0</v>
      </c>
      <c r="P9" s="10">
        <v>1</v>
      </c>
      <c r="Q9" s="10">
        <v>2</v>
      </c>
      <c r="R9" s="10">
        <v>8</v>
      </c>
      <c r="S9" s="10">
        <v>10</v>
      </c>
      <c r="T9" s="13">
        <v>961.65</v>
      </c>
      <c r="U9" s="13">
        <v>2532.58</v>
      </c>
      <c r="V9" s="65">
        <v>20000</v>
      </c>
      <c r="W9" s="2"/>
    </row>
    <row r="10" spans="1:23" ht="31.5" customHeight="1">
      <c r="A10" s="36" t="s">
        <v>7</v>
      </c>
      <c r="B10" s="10">
        <v>1</v>
      </c>
      <c r="C10" s="10">
        <v>0</v>
      </c>
      <c r="D10" s="10">
        <v>0</v>
      </c>
      <c r="E10" s="10">
        <v>0</v>
      </c>
      <c r="F10" s="10">
        <v>57</v>
      </c>
      <c r="G10" s="10">
        <v>143</v>
      </c>
      <c r="H10" s="10">
        <v>30</v>
      </c>
      <c r="I10" s="10">
        <v>0</v>
      </c>
      <c r="J10" s="10">
        <v>0</v>
      </c>
      <c r="K10" s="10">
        <v>0</v>
      </c>
      <c r="L10" s="10">
        <v>230</v>
      </c>
      <c r="M10" s="31">
        <v>31468.4</v>
      </c>
      <c r="N10" s="13">
        <v>34510.4</v>
      </c>
      <c r="O10" s="89">
        <v>290000</v>
      </c>
      <c r="P10" s="10">
        <v>1</v>
      </c>
      <c r="Q10" s="10">
        <v>0</v>
      </c>
      <c r="R10" s="10">
        <v>6</v>
      </c>
      <c r="S10" s="10">
        <v>6</v>
      </c>
      <c r="T10" s="13">
        <v>599</v>
      </c>
      <c r="U10" s="13">
        <v>1192.35</v>
      </c>
      <c r="V10" s="65">
        <v>15000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1">
        <v>0</v>
      </c>
      <c r="N11" s="91">
        <v>0</v>
      </c>
      <c r="O11" s="93">
        <v>0</v>
      </c>
      <c r="P11" s="10">
        <v>3</v>
      </c>
      <c r="Q11" s="10">
        <v>0</v>
      </c>
      <c r="R11" s="10">
        <v>23</v>
      </c>
      <c r="S11" s="10">
        <v>23</v>
      </c>
      <c r="T11" s="13">
        <v>1937.5900000000001</v>
      </c>
      <c r="U11" s="13">
        <v>6484.77</v>
      </c>
      <c r="V11" s="8">
        <v>54540</v>
      </c>
      <c r="W11" s="2"/>
    </row>
    <row r="12" spans="1:23" ht="31.5" customHeight="1">
      <c r="A12" s="35" t="s">
        <v>9</v>
      </c>
      <c r="B12" s="10">
        <v>2</v>
      </c>
      <c r="C12" s="10">
        <v>0</v>
      </c>
      <c r="D12" s="10">
        <v>0</v>
      </c>
      <c r="E12" s="10">
        <v>44</v>
      </c>
      <c r="F12" s="10">
        <v>186</v>
      </c>
      <c r="G12" s="10">
        <v>111</v>
      </c>
      <c r="H12" s="10">
        <v>0</v>
      </c>
      <c r="I12" s="10">
        <v>0</v>
      </c>
      <c r="J12" s="10">
        <v>0</v>
      </c>
      <c r="K12" s="10">
        <v>0</v>
      </c>
      <c r="L12" s="10">
        <v>341</v>
      </c>
      <c r="M12" s="31">
        <v>43648.61</v>
      </c>
      <c r="N12" s="13">
        <v>45247.2</v>
      </c>
      <c r="O12" s="89">
        <v>410000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3</v>
      </c>
      <c r="C13" s="10">
        <v>0</v>
      </c>
      <c r="D13" s="10">
        <v>0</v>
      </c>
      <c r="E13" s="10">
        <v>0</v>
      </c>
      <c r="F13" s="10">
        <v>244</v>
      </c>
      <c r="G13" s="10">
        <v>199</v>
      </c>
      <c r="H13" s="10">
        <v>0</v>
      </c>
      <c r="I13" s="10">
        <v>0</v>
      </c>
      <c r="J13" s="10">
        <v>0</v>
      </c>
      <c r="K13" s="10">
        <v>0</v>
      </c>
      <c r="L13" s="10">
        <v>443</v>
      </c>
      <c r="M13" s="31">
        <v>62574.01</v>
      </c>
      <c r="N13" s="13">
        <v>64355.21</v>
      </c>
      <c r="O13" s="89">
        <v>623670</v>
      </c>
      <c r="P13" s="10">
        <v>0</v>
      </c>
      <c r="Q13" s="10">
        <v>0</v>
      </c>
      <c r="R13" s="10">
        <v>0</v>
      </c>
      <c r="S13" s="10">
        <v>0</v>
      </c>
      <c r="T13" s="91">
        <v>0</v>
      </c>
      <c r="U13" s="91">
        <v>0</v>
      </c>
      <c r="V13" s="94">
        <v>0</v>
      </c>
      <c r="W13" s="1"/>
    </row>
    <row r="14" spans="1:23" ht="31.5" customHeight="1">
      <c r="A14" s="35" t="s">
        <v>11</v>
      </c>
      <c r="B14" s="10">
        <v>1</v>
      </c>
      <c r="C14" s="10">
        <v>9</v>
      </c>
      <c r="D14" s="10">
        <v>0</v>
      </c>
      <c r="E14" s="10">
        <v>0</v>
      </c>
      <c r="F14" s="10">
        <v>52</v>
      </c>
      <c r="G14" s="10">
        <v>161</v>
      </c>
      <c r="H14" s="10">
        <v>0</v>
      </c>
      <c r="I14" s="10">
        <v>0</v>
      </c>
      <c r="J14" s="10">
        <v>0</v>
      </c>
      <c r="K14" s="10">
        <v>0</v>
      </c>
      <c r="L14" s="10">
        <v>222</v>
      </c>
      <c r="M14" s="31">
        <v>24797.05</v>
      </c>
      <c r="N14" s="13">
        <v>25848.6</v>
      </c>
      <c r="O14" s="89">
        <v>209500</v>
      </c>
      <c r="P14" s="10">
        <v>0</v>
      </c>
      <c r="Q14" s="10">
        <v>0</v>
      </c>
      <c r="R14" s="10">
        <v>0</v>
      </c>
      <c r="S14" s="10">
        <v>0</v>
      </c>
      <c r="T14" s="91">
        <v>0</v>
      </c>
      <c r="U14" s="91">
        <v>0</v>
      </c>
      <c r="V14" s="94">
        <v>0</v>
      </c>
      <c r="W14" s="2"/>
    </row>
    <row r="15" spans="1:23" ht="31.5" customHeight="1">
      <c r="A15" s="35" t="s">
        <v>0</v>
      </c>
      <c r="B15" s="64">
        <v>1</v>
      </c>
      <c r="C15" s="64">
        <v>4</v>
      </c>
      <c r="D15" s="64">
        <v>0</v>
      </c>
      <c r="E15" s="64">
        <v>0</v>
      </c>
      <c r="F15" s="64">
        <v>42</v>
      </c>
      <c r="G15" s="64">
        <v>56</v>
      </c>
      <c r="H15" s="64">
        <v>0</v>
      </c>
      <c r="I15" s="64">
        <v>0</v>
      </c>
      <c r="J15" s="64">
        <v>0</v>
      </c>
      <c r="K15" s="64">
        <v>0</v>
      </c>
      <c r="L15" s="64">
        <v>102</v>
      </c>
      <c r="M15" s="13">
        <v>13573.66</v>
      </c>
      <c r="N15" s="13">
        <v>14112.25</v>
      </c>
      <c r="O15" s="17">
        <v>150000</v>
      </c>
      <c r="P15" s="64">
        <v>1</v>
      </c>
      <c r="Q15" s="64">
        <v>0</v>
      </c>
      <c r="R15" s="64">
        <v>1</v>
      </c>
      <c r="S15" s="64">
        <v>1</v>
      </c>
      <c r="T15" s="13">
        <v>118</v>
      </c>
      <c r="U15" s="13">
        <v>258.16</v>
      </c>
      <c r="V15" s="65">
        <v>2000</v>
      </c>
      <c r="W15" s="2"/>
    </row>
    <row r="16" spans="1:23" ht="31.5" customHeight="1">
      <c r="A16" s="35" t="s">
        <v>1</v>
      </c>
      <c r="B16" s="10">
        <v>1</v>
      </c>
      <c r="C16" s="10">
        <v>0</v>
      </c>
      <c r="D16" s="10">
        <v>0</v>
      </c>
      <c r="E16" s="10">
        <v>0</v>
      </c>
      <c r="F16" s="10">
        <v>25</v>
      </c>
      <c r="G16" s="10">
        <v>8</v>
      </c>
      <c r="H16" s="10">
        <v>0</v>
      </c>
      <c r="I16" s="10">
        <v>0</v>
      </c>
      <c r="J16" s="10">
        <v>0</v>
      </c>
      <c r="K16" s="10">
        <v>0</v>
      </c>
      <c r="L16" s="10">
        <v>33</v>
      </c>
      <c r="M16" s="13">
        <v>3363.74</v>
      </c>
      <c r="N16" s="31">
        <v>3560.48</v>
      </c>
      <c r="O16" s="17">
        <v>33000</v>
      </c>
      <c r="P16" s="10">
        <v>0</v>
      </c>
      <c r="Q16" s="10">
        <v>0</v>
      </c>
      <c r="R16" s="10">
        <v>0</v>
      </c>
      <c r="S16" s="10">
        <v>0</v>
      </c>
      <c r="T16" s="91">
        <v>0</v>
      </c>
      <c r="U16" s="91">
        <v>0</v>
      </c>
      <c r="V16" s="94">
        <v>0</v>
      </c>
      <c r="W16" s="2"/>
    </row>
    <row r="17" spans="1:23" ht="31.5" customHeight="1">
      <c r="A17" s="35" t="s">
        <v>2</v>
      </c>
      <c r="B17" s="10">
        <v>2</v>
      </c>
      <c r="C17" s="10">
        <v>4</v>
      </c>
      <c r="D17" s="10">
        <v>0</v>
      </c>
      <c r="E17" s="10">
        <v>0</v>
      </c>
      <c r="F17" s="10">
        <v>84</v>
      </c>
      <c r="G17" s="10">
        <v>160</v>
      </c>
      <c r="H17" s="10">
        <v>0</v>
      </c>
      <c r="I17" s="10">
        <v>0</v>
      </c>
      <c r="J17" s="10">
        <v>0</v>
      </c>
      <c r="K17" s="10">
        <v>0</v>
      </c>
      <c r="L17" s="10">
        <v>248</v>
      </c>
      <c r="M17" s="13">
        <v>29937.41</v>
      </c>
      <c r="N17" s="30">
        <v>31284.25</v>
      </c>
      <c r="O17" s="17">
        <v>290485</v>
      </c>
      <c r="P17" s="10">
        <v>0</v>
      </c>
      <c r="Q17" s="10">
        <v>0</v>
      </c>
      <c r="R17" s="10">
        <v>0</v>
      </c>
      <c r="S17" s="10">
        <v>0</v>
      </c>
      <c r="T17" s="91">
        <v>0</v>
      </c>
      <c r="U17" s="91">
        <v>0</v>
      </c>
      <c r="V17" s="94">
        <v>0</v>
      </c>
      <c r="W17" s="2"/>
    </row>
    <row r="18" spans="1:23" ht="31.5" customHeight="1" thickBot="1">
      <c r="A18" s="36" t="s">
        <v>12</v>
      </c>
      <c r="B18" s="24">
        <v>3</v>
      </c>
      <c r="C18" s="24">
        <v>1</v>
      </c>
      <c r="D18" s="24">
        <v>2</v>
      </c>
      <c r="E18" s="24">
        <v>70</v>
      </c>
      <c r="F18" s="24">
        <v>57</v>
      </c>
      <c r="G18" s="24">
        <v>78</v>
      </c>
      <c r="H18" s="24">
        <v>0</v>
      </c>
      <c r="I18" s="24">
        <v>0</v>
      </c>
      <c r="J18" s="24">
        <v>0</v>
      </c>
      <c r="K18" s="24">
        <v>0</v>
      </c>
      <c r="L18" s="24">
        <v>208</v>
      </c>
      <c r="M18" s="13">
        <v>21775.559999999998</v>
      </c>
      <c r="N18" s="30">
        <v>22765.23</v>
      </c>
      <c r="O18" s="17">
        <v>217700</v>
      </c>
      <c r="P18" s="24">
        <v>0</v>
      </c>
      <c r="Q18" s="24">
        <v>0</v>
      </c>
      <c r="R18" s="24">
        <v>0</v>
      </c>
      <c r="S18" s="24">
        <v>0</v>
      </c>
      <c r="T18" s="91">
        <v>0</v>
      </c>
      <c r="U18" s="91">
        <v>0</v>
      </c>
      <c r="V18" s="94">
        <v>0</v>
      </c>
      <c r="W18" s="2"/>
    </row>
    <row r="19" spans="1:22" s="39" customFormat="1" ht="38.25" customHeight="1" thickBot="1" thickTop="1">
      <c r="A19" s="40" t="s">
        <v>3</v>
      </c>
      <c r="B19" s="41">
        <f>SUM(B7:B18)</f>
        <v>17</v>
      </c>
      <c r="C19" s="42">
        <f>SUM(C7:C18)</f>
        <v>32</v>
      </c>
      <c r="D19" s="42">
        <f>SUM(D7:D18)</f>
        <v>2</v>
      </c>
      <c r="E19" s="42">
        <f aca="true" t="shared" si="0" ref="E19:L19">SUM(E7:E18)</f>
        <v>114</v>
      </c>
      <c r="F19" s="125">
        <f t="shared" si="0"/>
        <v>1010</v>
      </c>
      <c r="G19" s="125">
        <f t="shared" si="0"/>
        <v>1441</v>
      </c>
      <c r="H19" s="42">
        <f t="shared" si="0"/>
        <v>32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125">
        <f t="shared" si="0"/>
        <v>2631</v>
      </c>
      <c r="M19" s="187">
        <f aca="true" t="shared" si="1" ref="M19:V19">SUM(M7:M18)</f>
        <v>326662.8399999999</v>
      </c>
      <c r="N19" s="187">
        <f t="shared" si="1"/>
        <v>340742.1099999999</v>
      </c>
      <c r="O19" s="188">
        <f t="shared" si="1"/>
        <v>2978290</v>
      </c>
      <c r="P19" s="44">
        <f t="shared" si="1"/>
        <v>9</v>
      </c>
      <c r="Q19" s="44">
        <f t="shared" si="1"/>
        <v>2</v>
      </c>
      <c r="R19" s="44">
        <f t="shared" si="1"/>
        <v>56</v>
      </c>
      <c r="S19" s="44">
        <f t="shared" si="1"/>
        <v>58</v>
      </c>
      <c r="T19" s="187">
        <f t="shared" si="1"/>
        <v>5216.33</v>
      </c>
      <c r="U19" s="187">
        <f t="shared" si="1"/>
        <v>15279.85</v>
      </c>
      <c r="V19" s="189">
        <f t="shared" si="1"/>
        <v>136540</v>
      </c>
    </row>
    <row r="25" ht="15.75">
      <c r="V25" s="4"/>
    </row>
  </sheetData>
  <sheetProtection/>
  <mergeCells count="23">
    <mergeCell ref="U4:U6"/>
    <mergeCell ref="M4:M6"/>
    <mergeCell ref="O4:O6"/>
    <mergeCell ref="W1:X1"/>
    <mergeCell ref="C5:C6"/>
    <mergeCell ref="D5:D6"/>
    <mergeCell ref="E5:K5"/>
    <mergeCell ref="L5:L6"/>
    <mergeCell ref="V4:V6"/>
    <mergeCell ref="A1:V1"/>
    <mergeCell ref="B4:B6"/>
    <mergeCell ref="B3:O3"/>
    <mergeCell ref="P3:V3"/>
    <mergeCell ref="A4:A6"/>
    <mergeCell ref="R5:R6"/>
    <mergeCell ref="A2:V2"/>
    <mergeCell ref="T4:T6"/>
    <mergeCell ref="P4:P6"/>
    <mergeCell ref="N4:N6"/>
    <mergeCell ref="Q5:Q6"/>
    <mergeCell ref="Q4:S4"/>
    <mergeCell ref="S5:S6"/>
    <mergeCell ref="C4:L4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X25"/>
  <sheetViews>
    <sheetView zoomScale="70" zoomScaleNormal="70" zoomScaleSheetLayoutView="85" zoomScalePageLayoutView="0" workbookViewId="0" topLeftCell="A4">
      <selection activeCell="T18" sqref="T18:V18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9"/>
      <c r="X1" s="19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1</v>
      </c>
      <c r="C7" s="10">
        <v>3</v>
      </c>
      <c r="D7" s="10">
        <v>0</v>
      </c>
      <c r="E7" s="10">
        <v>0</v>
      </c>
      <c r="F7" s="10">
        <v>97</v>
      </c>
      <c r="G7" s="10">
        <v>138</v>
      </c>
      <c r="H7" s="10">
        <v>0</v>
      </c>
      <c r="I7" s="10">
        <v>0</v>
      </c>
      <c r="J7" s="10">
        <v>0</v>
      </c>
      <c r="K7" s="10">
        <v>0</v>
      </c>
      <c r="L7" s="10">
        <v>238</v>
      </c>
      <c r="M7" s="31">
        <v>31521.73</v>
      </c>
      <c r="N7" s="31">
        <v>32739.53</v>
      </c>
      <c r="O7" s="89">
        <v>300000</v>
      </c>
      <c r="P7" s="10">
        <v>2</v>
      </c>
      <c r="Q7" s="10">
        <v>0</v>
      </c>
      <c r="R7" s="10">
        <v>76</v>
      </c>
      <c r="S7" s="10">
        <v>76</v>
      </c>
      <c r="T7" s="13">
        <v>6857.51</v>
      </c>
      <c r="U7" s="13">
        <v>12296.11</v>
      </c>
      <c r="V7" s="97">
        <v>82000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1">
        <v>0</v>
      </c>
      <c r="N8" s="91">
        <v>0</v>
      </c>
      <c r="O8" s="28">
        <v>0</v>
      </c>
      <c r="P8" s="10">
        <v>2</v>
      </c>
      <c r="Q8" s="10">
        <v>0</v>
      </c>
      <c r="R8" s="10">
        <v>35</v>
      </c>
      <c r="S8" s="10">
        <v>35</v>
      </c>
      <c r="T8" s="31">
        <v>3797.51</v>
      </c>
      <c r="U8" s="31">
        <v>6483.37</v>
      </c>
      <c r="V8" s="8">
        <v>67250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2"/>
    </row>
    <row r="10" spans="1:23" ht="31.5" customHeight="1">
      <c r="A10" s="36" t="s">
        <v>7</v>
      </c>
      <c r="B10" s="10">
        <v>1</v>
      </c>
      <c r="C10" s="10">
        <v>0</v>
      </c>
      <c r="D10" s="10">
        <v>0</v>
      </c>
      <c r="E10" s="10">
        <v>0</v>
      </c>
      <c r="F10" s="10">
        <v>20</v>
      </c>
      <c r="G10" s="10">
        <v>14</v>
      </c>
      <c r="H10" s="10">
        <v>0</v>
      </c>
      <c r="I10" s="10">
        <v>0</v>
      </c>
      <c r="J10" s="10">
        <v>0</v>
      </c>
      <c r="K10" s="10">
        <v>0</v>
      </c>
      <c r="L10" s="10">
        <v>34</v>
      </c>
      <c r="M10" s="31">
        <v>3179.18</v>
      </c>
      <c r="N10" s="31">
        <v>3381.44</v>
      </c>
      <c r="O10" s="89">
        <v>22000</v>
      </c>
      <c r="P10" s="10">
        <v>2</v>
      </c>
      <c r="Q10" s="10">
        <v>0</v>
      </c>
      <c r="R10" s="10">
        <v>37</v>
      </c>
      <c r="S10" s="10">
        <v>37</v>
      </c>
      <c r="T10" s="57">
        <v>4548.72</v>
      </c>
      <c r="U10" s="88">
        <v>8794.37</v>
      </c>
      <c r="V10" s="113">
        <v>81000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5" t="s">
        <v>9</v>
      </c>
      <c r="B12" s="10">
        <v>1</v>
      </c>
      <c r="C12" s="10">
        <v>0</v>
      </c>
      <c r="D12" s="10">
        <v>0</v>
      </c>
      <c r="E12" s="10">
        <v>0</v>
      </c>
      <c r="F12" s="10">
        <v>44</v>
      </c>
      <c r="G12" s="10">
        <v>16</v>
      </c>
      <c r="H12" s="10">
        <v>0</v>
      </c>
      <c r="I12" s="10">
        <v>0</v>
      </c>
      <c r="J12" s="10">
        <v>0</v>
      </c>
      <c r="K12" s="10">
        <v>0</v>
      </c>
      <c r="L12" s="10">
        <v>60</v>
      </c>
      <c r="M12" s="31">
        <v>4421.69</v>
      </c>
      <c r="N12" s="31">
        <v>4764.93</v>
      </c>
      <c r="O12" s="89">
        <v>40000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2">
        <v>0</v>
      </c>
      <c r="N13" s="92">
        <v>0</v>
      </c>
      <c r="O13" s="93">
        <v>0</v>
      </c>
      <c r="P13" s="10">
        <v>2</v>
      </c>
      <c r="Q13" s="10">
        <v>0</v>
      </c>
      <c r="R13" s="10">
        <v>109</v>
      </c>
      <c r="S13" s="10">
        <v>109</v>
      </c>
      <c r="T13" s="57">
        <v>8429.59</v>
      </c>
      <c r="U13" s="88">
        <v>19475.010000000002</v>
      </c>
      <c r="V13" s="113">
        <v>226000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2">
        <v>0</v>
      </c>
      <c r="N14" s="92">
        <v>0</v>
      </c>
      <c r="O14" s="93">
        <v>0</v>
      </c>
      <c r="P14" s="10">
        <v>1</v>
      </c>
      <c r="Q14" s="10">
        <v>0</v>
      </c>
      <c r="R14" s="10">
        <v>6</v>
      </c>
      <c r="S14" s="10">
        <v>6</v>
      </c>
      <c r="T14" s="57">
        <v>810.08</v>
      </c>
      <c r="U14" s="88">
        <v>1065.27</v>
      </c>
      <c r="V14" s="113">
        <v>13200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1</v>
      </c>
      <c r="Q16" s="10">
        <v>0</v>
      </c>
      <c r="R16" s="10">
        <v>2</v>
      </c>
      <c r="S16" s="10">
        <v>2</v>
      </c>
      <c r="T16" s="57">
        <v>196</v>
      </c>
      <c r="U16" s="88">
        <v>383.64</v>
      </c>
      <c r="V16" s="113">
        <v>3000</v>
      </c>
      <c r="W16" s="2"/>
    </row>
    <row r="17" spans="1:23" ht="31.5" customHeight="1">
      <c r="A17" s="35" t="s">
        <v>2</v>
      </c>
      <c r="B17" s="10">
        <v>1</v>
      </c>
      <c r="C17" s="10">
        <v>14</v>
      </c>
      <c r="D17" s="10">
        <v>0</v>
      </c>
      <c r="E17" s="10">
        <v>0</v>
      </c>
      <c r="F17" s="10">
        <v>352</v>
      </c>
      <c r="G17" s="10">
        <v>224</v>
      </c>
      <c r="H17" s="10">
        <v>0</v>
      </c>
      <c r="I17" s="10">
        <v>0</v>
      </c>
      <c r="J17" s="10">
        <v>0</v>
      </c>
      <c r="K17" s="10">
        <v>0</v>
      </c>
      <c r="L17" s="10">
        <v>590</v>
      </c>
      <c r="M17" s="31">
        <v>70679.17</v>
      </c>
      <c r="N17" s="31">
        <v>76576.92</v>
      </c>
      <c r="O17" s="89">
        <v>800000</v>
      </c>
      <c r="P17" s="10">
        <v>3</v>
      </c>
      <c r="Q17" s="10">
        <v>0</v>
      </c>
      <c r="R17" s="10">
        <v>12</v>
      </c>
      <c r="S17" s="10">
        <v>12</v>
      </c>
      <c r="T17" s="31">
        <v>1198.2</v>
      </c>
      <c r="U17" s="31">
        <v>2252.83</v>
      </c>
      <c r="V17" s="97">
        <v>19800</v>
      </c>
      <c r="W17" s="2"/>
    </row>
    <row r="18" spans="1:23" ht="31.5" customHeight="1" thickBot="1">
      <c r="A18" s="36" t="s">
        <v>12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91">
        <v>0</v>
      </c>
      <c r="N18" s="91">
        <v>0</v>
      </c>
      <c r="O18" s="93">
        <v>0</v>
      </c>
      <c r="P18" s="24">
        <v>1</v>
      </c>
      <c r="Q18" s="24">
        <v>0</v>
      </c>
      <c r="R18" s="24">
        <v>16</v>
      </c>
      <c r="S18" s="24">
        <v>16</v>
      </c>
      <c r="T18" s="31">
        <v>1298</v>
      </c>
      <c r="U18" s="31">
        <v>3041.54</v>
      </c>
      <c r="V18" s="97">
        <v>35200</v>
      </c>
      <c r="W18" s="2"/>
    </row>
    <row r="19" spans="1:22" s="39" customFormat="1" ht="38.25" customHeight="1" thickBot="1" thickTop="1">
      <c r="A19" s="40" t="s">
        <v>3</v>
      </c>
      <c r="B19" s="41">
        <f>SUM(B7:B18)</f>
        <v>4</v>
      </c>
      <c r="C19" s="42">
        <f aca="true" t="shared" si="0" ref="C19:S19">SUM(C7:C18)</f>
        <v>17</v>
      </c>
      <c r="D19" s="42">
        <f t="shared" si="0"/>
        <v>0</v>
      </c>
      <c r="E19" s="42">
        <f t="shared" si="0"/>
        <v>0</v>
      </c>
      <c r="F19" s="42">
        <f t="shared" si="0"/>
        <v>513</v>
      </c>
      <c r="G19" s="42">
        <f t="shared" si="0"/>
        <v>392</v>
      </c>
      <c r="H19" s="42">
        <f t="shared" si="0"/>
        <v>0</v>
      </c>
      <c r="I19" s="42">
        <f t="shared" si="0"/>
        <v>0</v>
      </c>
      <c r="J19" s="42">
        <f>SUM(J7:J18)</f>
        <v>0</v>
      </c>
      <c r="K19" s="42">
        <f>SUM(K7:K18)</f>
        <v>0</v>
      </c>
      <c r="L19" s="125">
        <f t="shared" si="0"/>
        <v>922</v>
      </c>
      <c r="M19" s="43">
        <f t="shared" si="0"/>
        <v>109801.76999999999</v>
      </c>
      <c r="N19" s="43">
        <f>SUM(N7:N18)</f>
        <v>117462.82</v>
      </c>
      <c r="O19" s="47">
        <f t="shared" si="0"/>
        <v>1162000</v>
      </c>
      <c r="P19" s="44">
        <f t="shared" si="0"/>
        <v>14</v>
      </c>
      <c r="Q19" s="44">
        <f t="shared" si="0"/>
        <v>0</v>
      </c>
      <c r="R19" s="44">
        <f t="shared" si="0"/>
        <v>293</v>
      </c>
      <c r="S19" s="44">
        <f t="shared" si="0"/>
        <v>293</v>
      </c>
      <c r="T19" s="43">
        <f>SUM(T7:T18)</f>
        <v>27135.610000000004</v>
      </c>
      <c r="U19" s="43">
        <f>SUM(U7:U18)</f>
        <v>53792.14</v>
      </c>
      <c r="V19" s="45">
        <f>SUM(V7:V18)</f>
        <v>527450</v>
      </c>
    </row>
    <row r="25" ht="15.75">
      <c r="V25" s="4"/>
    </row>
  </sheetData>
  <sheetProtection/>
  <mergeCells count="22">
    <mergeCell ref="N4:N6"/>
    <mergeCell ref="R5:R6"/>
    <mergeCell ref="A4:A6"/>
    <mergeCell ref="B4:B6"/>
    <mergeCell ref="E5:K5"/>
    <mergeCell ref="P4:P6"/>
    <mergeCell ref="A1:V1"/>
    <mergeCell ref="U4:U6"/>
    <mergeCell ref="V4:V6"/>
    <mergeCell ref="S5:S6"/>
    <mergeCell ref="L5:L6"/>
    <mergeCell ref="Q5:Q6"/>
    <mergeCell ref="C5:C6"/>
    <mergeCell ref="T4:T6"/>
    <mergeCell ref="C4:L4"/>
    <mergeCell ref="Q4:S4"/>
    <mergeCell ref="A2:V2"/>
    <mergeCell ref="B3:O3"/>
    <mergeCell ref="D5:D6"/>
    <mergeCell ref="P3:V3"/>
    <mergeCell ref="M4:M6"/>
    <mergeCell ref="O4:O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25"/>
  <sheetViews>
    <sheetView zoomScale="70" zoomScaleNormal="70" zoomScaleSheetLayoutView="85" zoomScalePageLayoutView="0" workbookViewId="0" topLeftCell="A4">
      <selection activeCell="B18" sqref="B18:V18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9"/>
      <c r="X1" s="19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1">
        <v>0</v>
      </c>
      <c r="N7" s="91">
        <v>0</v>
      </c>
      <c r="O7" s="98">
        <v>0</v>
      </c>
      <c r="P7" s="10">
        <v>0</v>
      </c>
      <c r="Q7" s="10">
        <v>0</v>
      </c>
      <c r="R7" s="10">
        <v>0</v>
      </c>
      <c r="S7" s="10">
        <v>0</v>
      </c>
      <c r="T7" s="95">
        <v>0</v>
      </c>
      <c r="U7" s="95">
        <v>0</v>
      </c>
      <c r="V7" s="96">
        <v>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1">
        <v>0</v>
      </c>
      <c r="N8" s="91">
        <v>0</v>
      </c>
      <c r="O8" s="98">
        <v>0</v>
      </c>
      <c r="P8" s="10">
        <v>0</v>
      </c>
      <c r="Q8" s="10">
        <v>0</v>
      </c>
      <c r="R8" s="10">
        <v>0</v>
      </c>
      <c r="S8" s="10">
        <v>0</v>
      </c>
      <c r="T8" s="95">
        <v>0</v>
      </c>
      <c r="U8" s="95">
        <v>0</v>
      </c>
      <c r="V8" s="96">
        <v>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2"/>
    </row>
    <row r="10" spans="1:23" ht="31.5" customHeight="1">
      <c r="A10" s="36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91">
        <v>0</v>
      </c>
      <c r="N10" s="91">
        <v>0</v>
      </c>
      <c r="O10" s="28">
        <v>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8">
        <v>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5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2">
        <v>0</v>
      </c>
      <c r="N12" s="92">
        <v>0</v>
      </c>
      <c r="O12" s="93">
        <v>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2">
        <v>0</v>
      </c>
      <c r="N13" s="92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91">
        <v>0</v>
      </c>
      <c r="U13" s="91">
        <v>0</v>
      </c>
      <c r="V13" s="94">
        <v>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2">
        <v>0</v>
      </c>
      <c r="N14" s="92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91">
        <v>0</v>
      </c>
      <c r="U14" s="91">
        <v>0</v>
      </c>
      <c r="V14" s="9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1.5" customHeight="1">
      <c r="A17" s="35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91">
        <v>0</v>
      </c>
      <c r="N17" s="91">
        <v>0</v>
      </c>
      <c r="O17" s="93">
        <v>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1.5" customHeight="1" thickBot="1">
      <c r="A18" s="36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>SUM(B7:B18)</f>
        <v>0</v>
      </c>
      <c r="C19" s="42">
        <f aca="true" t="shared" si="0" ref="C19:S19">SUM(C7:C18)</f>
        <v>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0</v>
      </c>
      <c r="H19" s="42">
        <f t="shared" si="0"/>
        <v>0</v>
      </c>
      <c r="I19" s="42">
        <f t="shared" si="0"/>
        <v>0</v>
      </c>
      <c r="J19" s="42">
        <f>SUM(J7:J18)</f>
        <v>0</v>
      </c>
      <c r="K19" s="42">
        <f>SUM(K7:K18)</f>
        <v>0</v>
      </c>
      <c r="L19" s="42">
        <f t="shared" si="0"/>
        <v>0</v>
      </c>
      <c r="M19" s="43">
        <f t="shared" si="0"/>
        <v>0</v>
      </c>
      <c r="N19" s="43">
        <f>SUM(N7:N18)</f>
        <v>0</v>
      </c>
      <c r="O19" s="47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44">
        <f t="shared" si="0"/>
        <v>0</v>
      </c>
      <c r="T19" s="43">
        <f>SUM(T7:T18)</f>
        <v>0</v>
      </c>
      <c r="U19" s="43">
        <f>SUM(U7:U18)</f>
        <v>0</v>
      </c>
      <c r="V19" s="45">
        <f>SUM(V7:V18)</f>
        <v>0</v>
      </c>
    </row>
    <row r="25" ht="15.75">
      <c r="V25" s="4"/>
    </row>
  </sheetData>
  <sheetProtection/>
  <mergeCells count="22">
    <mergeCell ref="A1:V1"/>
    <mergeCell ref="A2:V2"/>
    <mergeCell ref="B3:O3"/>
    <mergeCell ref="P3:V3"/>
    <mergeCell ref="A4:A6"/>
    <mergeCell ref="B4:B6"/>
    <mergeCell ref="V4:V6"/>
    <mergeCell ref="C5:C6"/>
    <mergeCell ref="T4:T6"/>
    <mergeCell ref="U4:U6"/>
    <mergeCell ref="P4:P6"/>
    <mergeCell ref="Q4:S4"/>
    <mergeCell ref="R5:R6"/>
    <mergeCell ref="S5:S6"/>
    <mergeCell ref="L5:L6"/>
    <mergeCell ref="Q5:Q6"/>
    <mergeCell ref="D5:D6"/>
    <mergeCell ref="E5:K5"/>
    <mergeCell ref="C4:L4"/>
    <mergeCell ref="M4:M6"/>
    <mergeCell ref="N4:N6"/>
    <mergeCell ref="O4:O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IU19"/>
  <sheetViews>
    <sheetView tabSelected="1" zoomScale="85" zoomScaleNormal="85" zoomScalePageLayoutView="0" workbookViewId="0" topLeftCell="A13">
      <selection activeCell="H19" sqref="H19"/>
    </sheetView>
  </sheetViews>
  <sheetFormatPr defaultColWidth="0" defaultRowHeight="16.5"/>
  <cols>
    <col min="1" max="1" width="6.75390625" style="38" customWidth="1"/>
    <col min="2" max="4" width="5.25390625" style="0" customWidth="1"/>
    <col min="5" max="5" width="6.75390625" style="0" customWidth="1"/>
    <col min="6" max="7" width="8.125" style="0" customWidth="1"/>
    <col min="8" max="8" width="6.75390625" style="0" customWidth="1"/>
    <col min="9" max="11" width="5.75390625" style="0" customWidth="1"/>
    <col min="12" max="12" width="9.375" style="0" customWidth="1"/>
    <col min="13" max="13" width="15.00390625" style="0" bestFit="1" customWidth="1"/>
    <col min="14" max="14" width="14.25390625" style="0" customWidth="1"/>
    <col min="15" max="15" width="12.875" style="0" customWidth="1"/>
    <col min="16" max="16" width="5.25390625" style="0" customWidth="1"/>
    <col min="17" max="19" width="5.75390625" style="0" customWidth="1"/>
    <col min="20" max="21" width="11.75390625" style="0" customWidth="1"/>
    <col min="22" max="22" width="10.625" style="0" customWidth="1"/>
    <col min="23" max="23" width="8.25390625" style="0" customWidth="1"/>
    <col min="24" max="24" width="8.875" style="0" customWidth="1"/>
    <col min="25" max="16384" width="0" style="0" hidden="1" customWidth="1"/>
  </cols>
  <sheetData>
    <row r="1" spans="1:24" ht="33.75" customHeight="1">
      <c r="A1" s="150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51"/>
      <c r="X1" s="19"/>
    </row>
    <row r="2" spans="1:23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4"/>
    </row>
    <row r="3" spans="1:23" s="52" customFormat="1" ht="30" customHeight="1">
      <c r="A3" s="51" t="s">
        <v>42</v>
      </c>
      <c r="B3" s="170" t="s">
        <v>43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2"/>
      <c r="O3" s="172"/>
      <c r="P3" s="165" t="s">
        <v>44</v>
      </c>
      <c r="Q3" s="166"/>
      <c r="R3" s="166"/>
      <c r="S3" s="166"/>
      <c r="T3" s="166"/>
      <c r="U3" s="166"/>
      <c r="V3" s="167"/>
      <c r="W3" s="168" t="s">
        <v>45</v>
      </c>
    </row>
    <row r="4" spans="1:23" s="53" customFormat="1" ht="21.75" customHeight="1">
      <c r="A4" s="182" t="s">
        <v>13</v>
      </c>
      <c r="B4" s="184" t="s">
        <v>46</v>
      </c>
      <c r="C4" s="163" t="s">
        <v>47</v>
      </c>
      <c r="D4" s="163"/>
      <c r="E4" s="163"/>
      <c r="F4" s="163"/>
      <c r="G4" s="163"/>
      <c r="H4" s="163"/>
      <c r="I4" s="163"/>
      <c r="J4" s="163"/>
      <c r="K4" s="163"/>
      <c r="L4" s="164"/>
      <c r="M4" s="177" t="s">
        <v>48</v>
      </c>
      <c r="N4" s="161" t="s">
        <v>53</v>
      </c>
      <c r="O4" s="181" t="s">
        <v>49</v>
      </c>
      <c r="P4" s="173" t="s">
        <v>50</v>
      </c>
      <c r="Q4" s="176" t="s">
        <v>51</v>
      </c>
      <c r="R4" s="176"/>
      <c r="S4" s="176"/>
      <c r="T4" s="161" t="s">
        <v>52</v>
      </c>
      <c r="U4" s="161" t="s">
        <v>54</v>
      </c>
      <c r="V4" s="186" t="s">
        <v>55</v>
      </c>
      <c r="W4" s="169"/>
    </row>
    <row r="5" spans="1:23" s="53" customFormat="1" ht="21.75" customHeight="1">
      <c r="A5" s="182"/>
      <c r="B5" s="184"/>
      <c r="C5" s="162" t="s">
        <v>56</v>
      </c>
      <c r="D5" s="174" t="s">
        <v>57</v>
      </c>
      <c r="E5" s="178" t="s">
        <v>58</v>
      </c>
      <c r="F5" s="179"/>
      <c r="G5" s="179"/>
      <c r="H5" s="179"/>
      <c r="I5" s="179"/>
      <c r="J5" s="179"/>
      <c r="K5" s="180"/>
      <c r="L5" s="162" t="s">
        <v>59</v>
      </c>
      <c r="M5" s="161"/>
      <c r="N5" s="161"/>
      <c r="O5" s="181"/>
      <c r="P5" s="173"/>
      <c r="Q5" s="162" t="s">
        <v>56</v>
      </c>
      <c r="R5" s="162" t="s">
        <v>60</v>
      </c>
      <c r="S5" s="162" t="s">
        <v>59</v>
      </c>
      <c r="T5" s="161"/>
      <c r="U5" s="161"/>
      <c r="V5" s="186"/>
      <c r="W5" s="169"/>
    </row>
    <row r="6" spans="1:23" s="53" customFormat="1" ht="20.25" customHeight="1">
      <c r="A6" s="183"/>
      <c r="B6" s="185"/>
      <c r="C6" s="162"/>
      <c r="D6" s="175"/>
      <c r="E6" s="12" t="s">
        <v>61</v>
      </c>
      <c r="F6" s="12" t="s">
        <v>62</v>
      </c>
      <c r="G6" s="12" t="s">
        <v>63</v>
      </c>
      <c r="H6" s="12" t="s">
        <v>64</v>
      </c>
      <c r="I6" s="12" t="s">
        <v>65</v>
      </c>
      <c r="J6" s="12" t="s">
        <v>15</v>
      </c>
      <c r="K6" s="56" t="s">
        <v>66</v>
      </c>
      <c r="L6" s="175"/>
      <c r="M6" s="161"/>
      <c r="N6" s="161"/>
      <c r="O6" s="181"/>
      <c r="P6" s="173"/>
      <c r="Q6" s="162"/>
      <c r="R6" s="162"/>
      <c r="S6" s="162"/>
      <c r="T6" s="161"/>
      <c r="U6" s="161"/>
      <c r="V6" s="186"/>
      <c r="W6" s="169"/>
    </row>
    <row r="7" spans="1:24" ht="31.5" customHeight="1">
      <c r="A7" s="54" t="s">
        <v>67</v>
      </c>
      <c r="B7" s="23">
        <f>'楠梓'!B19</f>
        <v>17</v>
      </c>
      <c r="C7" s="23">
        <f>'楠梓'!C19</f>
        <v>32</v>
      </c>
      <c r="D7" s="23">
        <f>'楠梓'!D19</f>
        <v>2</v>
      </c>
      <c r="E7" s="23">
        <f>'楠梓'!E19</f>
        <v>114</v>
      </c>
      <c r="F7" s="68">
        <f>'楠梓'!F19</f>
        <v>1010</v>
      </c>
      <c r="G7" s="68">
        <f>'楠梓'!G19</f>
        <v>1441</v>
      </c>
      <c r="H7" s="23">
        <f>'楠梓'!H19</f>
        <v>32</v>
      </c>
      <c r="I7" s="23">
        <f>'楠梓'!I19</f>
        <v>0</v>
      </c>
      <c r="J7" s="23">
        <f>'楠梓'!J19</f>
        <v>0</v>
      </c>
      <c r="K7" s="23">
        <f>'楠梓'!K19</f>
        <v>0</v>
      </c>
      <c r="L7" s="68">
        <f>'楠梓'!L19</f>
        <v>2631</v>
      </c>
      <c r="M7" s="67">
        <f>'楠梓'!M19</f>
        <v>326662.8399999999</v>
      </c>
      <c r="N7" s="67">
        <f>'楠梓'!N19</f>
        <v>340742.1099999999</v>
      </c>
      <c r="O7" s="68">
        <f>'楠梓'!O19</f>
        <v>2978290</v>
      </c>
      <c r="P7" s="23">
        <f>'楠梓'!P19</f>
        <v>9</v>
      </c>
      <c r="Q7" s="23">
        <f>'楠梓'!Q19</f>
        <v>2</v>
      </c>
      <c r="R7" s="23">
        <f>'楠梓'!R19</f>
        <v>56</v>
      </c>
      <c r="S7" s="23">
        <f>'楠梓'!S19</f>
        <v>58</v>
      </c>
      <c r="T7" s="67">
        <f>'楠梓'!T19</f>
        <v>5216.33</v>
      </c>
      <c r="U7" s="67">
        <f>'楠梓'!U19</f>
        <v>15279.85</v>
      </c>
      <c r="V7" s="90">
        <f>'楠梓'!V19</f>
        <v>136540</v>
      </c>
      <c r="W7" s="74"/>
      <c r="X7" s="2"/>
    </row>
    <row r="8" spans="1:24" ht="31.5" customHeight="1">
      <c r="A8" s="54" t="s">
        <v>68</v>
      </c>
      <c r="B8" s="23">
        <f>'左營'!B19</f>
        <v>6</v>
      </c>
      <c r="C8" s="23">
        <f>'左營'!C19</f>
        <v>23</v>
      </c>
      <c r="D8" s="23">
        <f>'左營'!D19</f>
        <v>0</v>
      </c>
      <c r="E8" s="23">
        <f>'左營'!E19</f>
        <v>2</v>
      </c>
      <c r="F8" s="23">
        <f>'左營'!F19</f>
        <v>722</v>
      </c>
      <c r="G8" s="23">
        <f>'左營'!G19</f>
        <v>651</v>
      </c>
      <c r="H8" s="23">
        <f>'左營'!H19</f>
        <v>234</v>
      </c>
      <c r="I8" s="23">
        <f>'左營'!I19</f>
        <v>0</v>
      </c>
      <c r="J8" s="23">
        <f>'左營'!J19</f>
        <v>0</v>
      </c>
      <c r="K8" s="23">
        <f>'左營'!K19</f>
        <v>0</v>
      </c>
      <c r="L8" s="118">
        <f>'左營'!L19</f>
        <v>1632</v>
      </c>
      <c r="M8" s="101">
        <f>'左營'!M19</f>
        <v>224347.14</v>
      </c>
      <c r="N8" s="101">
        <f>'左營'!N19</f>
        <v>232992.11000000002</v>
      </c>
      <c r="O8" s="104">
        <f>'左營'!O19</f>
        <v>2709051</v>
      </c>
      <c r="P8" s="23">
        <f>'左營'!P19</f>
        <v>1</v>
      </c>
      <c r="Q8" s="23">
        <f>'左營'!Q19</f>
        <v>0</v>
      </c>
      <c r="R8" s="23">
        <f>'左營'!R19</f>
        <v>4</v>
      </c>
      <c r="S8" s="23">
        <f>'左營'!S19</f>
        <v>4</v>
      </c>
      <c r="T8" s="101">
        <f>'左營'!T19</f>
        <v>415.99</v>
      </c>
      <c r="U8" s="101">
        <f>'左營'!U19</f>
        <v>1301.23</v>
      </c>
      <c r="V8" s="108">
        <f>'左營'!V19</f>
        <v>25000</v>
      </c>
      <c r="W8" s="74"/>
      <c r="X8" s="2"/>
    </row>
    <row r="9" spans="1:24" ht="31.5" customHeight="1">
      <c r="A9" s="54" t="s">
        <v>69</v>
      </c>
      <c r="B9" s="24">
        <f>'鼓山'!B19</f>
        <v>3</v>
      </c>
      <c r="C9" s="24">
        <f>'鼓山'!C19</f>
        <v>9</v>
      </c>
      <c r="D9" s="24">
        <f>'鼓山'!D19</f>
        <v>0</v>
      </c>
      <c r="E9" s="24">
        <f>'鼓山'!E19</f>
        <v>0</v>
      </c>
      <c r="F9" s="24">
        <f>'鼓山'!F19</f>
        <v>30</v>
      </c>
      <c r="G9" s="24">
        <f>'鼓山'!G19</f>
        <v>323</v>
      </c>
      <c r="H9" s="24">
        <f>'鼓山'!H19</f>
        <v>91</v>
      </c>
      <c r="I9" s="24">
        <f>'鼓山'!I19</f>
        <v>0</v>
      </c>
      <c r="J9" s="24">
        <f>'鼓山'!J19</f>
        <v>0</v>
      </c>
      <c r="K9" s="24">
        <f>'鼓山'!K19</f>
        <v>0</v>
      </c>
      <c r="L9" s="119">
        <f>'鼓山'!L19</f>
        <v>453</v>
      </c>
      <c r="M9" s="102">
        <f>'鼓山'!M19</f>
        <v>78181.69</v>
      </c>
      <c r="N9" s="102">
        <f>'鼓山'!N19</f>
        <v>80672.41</v>
      </c>
      <c r="O9" s="105">
        <f>'鼓山'!O19</f>
        <v>925000</v>
      </c>
      <c r="P9" s="24">
        <f>'鼓山'!P19</f>
        <v>2</v>
      </c>
      <c r="Q9" s="24">
        <f>'鼓山'!Q19</f>
        <v>0</v>
      </c>
      <c r="R9" s="24">
        <f>'鼓山'!R19</f>
        <v>13</v>
      </c>
      <c r="S9" s="24">
        <f>'鼓山'!S19</f>
        <v>13</v>
      </c>
      <c r="T9" s="116">
        <f>'鼓山'!T19</f>
        <v>1151</v>
      </c>
      <c r="U9" s="116">
        <f>'鼓山'!U19</f>
        <v>3130.2</v>
      </c>
      <c r="V9" s="123">
        <f>'鼓山'!V19</f>
        <v>40850</v>
      </c>
      <c r="W9" s="75"/>
      <c r="X9" s="2"/>
    </row>
    <row r="10" spans="1:255" s="5" customFormat="1" ht="31.5" customHeight="1">
      <c r="A10" s="54" t="s">
        <v>70</v>
      </c>
      <c r="B10" s="22">
        <f>'三民'!B19</f>
        <v>11</v>
      </c>
      <c r="C10" s="22">
        <f>'三民'!C19</f>
        <v>54</v>
      </c>
      <c r="D10" s="22">
        <f>'三民'!D19</f>
        <v>148</v>
      </c>
      <c r="E10" s="22">
        <f>'三民'!E19</f>
        <v>0</v>
      </c>
      <c r="F10" s="22">
        <f>'三民'!F19</f>
        <v>571</v>
      </c>
      <c r="G10" s="22">
        <f>'三民'!G19</f>
        <v>933</v>
      </c>
      <c r="H10" s="22">
        <f>'三民'!H19</f>
        <v>706</v>
      </c>
      <c r="I10" s="22">
        <f>'三民'!I19</f>
        <v>0</v>
      </c>
      <c r="J10" s="22">
        <f>'三民'!J19</f>
        <v>0</v>
      </c>
      <c r="K10" s="22">
        <f>'三民'!K19</f>
        <v>0</v>
      </c>
      <c r="L10" s="69">
        <f>'三民'!L19</f>
        <v>2412</v>
      </c>
      <c r="M10" s="62">
        <f>'三民'!M19</f>
        <v>387206.24</v>
      </c>
      <c r="N10" s="62">
        <f>'三民'!N19</f>
        <v>404684.91000000003</v>
      </c>
      <c r="O10" s="69">
        <f>'三民'!O19</f>
        <v>4152263</v>
      </c>
      <c r="P10" s="22">
        <f>'三民'!P19</f>
        <v>1</v>
      </c>
      <c r="Q10" s="22">
        <f>'三民'!Q19</f>
        <v>0</v>
      </c>
      <c r="R10" s="22">
        <f>'三民'!R19</f>
        <v>2</v>
      </c>
      <c r="S10" s="22">
        <f>'三民'!S19</f>
        <v>2</v>
      </c>
      <c r="T10" s="103">
        <f>'三民'!T19</f>
        <v>222.25</v>
      </c>
      <c r="U10" s="103">
        <f>'三民'!U19</f>
        <v>533.47</v>
      </c>
      <c r="V10" s="110">
        <f>'三民'!V19</f>
        <v>7400</v>
      </c>
      <c r="W10" s="76"/>
      <c r="X10" s="6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4" ht="31.5" customHeight="1">
      <c r="A11" s="55" t="s">
        <v>71</v>
      </c>
      <c r="B11" s="10">
        <f>'新興'!B19</f>
        <v>2</v>
      </c>
      <c r="C11" s="10">
        <f>'新興'!C19</f>
        <v>4</v>
      </c>
      <c r="D11" s="10">
        <f>'新興'!D19</f>
        <v>0</v>
      </c>
      <c r="E11" s="10">
        <f>'新興'!E19</f>
        <v>0</v>
      </c>
      <c r="F11" s="10">
        <f>'新興'!F19</f>
        <v>117</v>
      </c>
      <c r="G11" s="10">
        <f>'新興'!G19</f>
        <v>65</v>
      </c>
      <c r="H11" s="10">
        <f>'新興'!H19</f>
        <v>0</v>
      </c>
      <c r="I11" s="10">
        <f>'新興'!I19</f>
        <v>0</v>
      </c>
      <c r="J11" s="10">
        <f>'新興'!J19</f>
        <v>0</v>
      </c>
      <c r="K11" s="10">
        <f>'新興'!K19</f>
        <v>0</v>
      </c>
      <c r="L11" s="70">
        <f>'新興'!L19</f>
        <v>186</v>
      </c>
      <c r="M11" s="13">
        <f>'新興'!M19</f>
        <v>19145.93</v>
      </c>
      <c r="N11" s="13">
        <f>'新興'!N19</f>
        <v>20197.93</v>
      </c>
      <c r="O11" s="70">
        <f>'新興'!O19</f>
        <v>209300</v>
      </c>
      <c r="P11" s="10">
        <f>'新興'!P19</f>
        <v>1</v>
      </c>
      <c r="Q11" s="10">
        <f>'新興'!Q19</f>
        <v>0</v>
      </c>
      <c r="R11" s="10">
        <f>'新興'!R19</f>
        <v>2</v>
      </c>
      <c r="S11" s="10">
        <f>'新興'!S19</f>
        <v>2</v>
      </c>
      <c r="T11" s="13">
        <f>'新興'!T19</f>
        <v>272</v>
      </c>
      <c r="U11" s="13">
        <f>'新興'!U19</f>
        <v>746.39</v>
      </c>
      <c r="V11" s="66">
        <f>'新興'!V19</f>
        <v>11000</v>
      </c>
      <c r="W11" s="77"/>
      <c r="X11" s="2"/>
    </row>
    <row r="12" spans="1:24" ht="31.5" customHeight="1">
      <c r="A12" s="54" t="s">
        <v>72</v>
      </c>
      <c r="B12" s="22">
        <f>'苓雅'!B19</f>
        <v>3</v>
      </c>
      <c r="C12" s="22">
        <f>'苓雅'!C19</f>
        <v>0</v>
      </c>
      <c r="D12" s="22">
        <f>'苓雅'!D19</f>
        <v>0</v>
      </c>
      <c r="E12" s="22">
        <f>'苓雅'!E19</f>
        <v>4</v>
      </c>
      <c r="F12" s="22">
        <f>'苓雅'!F19</f>
        <v>67</v>
      </c>
      <c r="G12" s="22">
        <f>'苓雅'!G19</f>
        <v>104</v>
      </c>
      <c r="H12" s="22">
        <f>'苓雅'!H19</f>
        <v>0</v>
      </c>
      <c r="I12" s="22">
        <f>'苓雅'!I19</f>
        <v>0</v>
      </c>
      <c r="J12" s="22">
        <f>'苓雅'!J19</f>
        <v>0</v>
      </c>
      <c r="K12" s="22">
        <f>'苓雅'!K19</f>
        <v>0</v>
      </c>
      <c r="L12" s="120">
        <f>'苓雅'!L19</f>
        <v>175</v>
      </c>
      <c r="M12" s="103">
        <f>'苓雅'!M19</f>
        <v>21709.010000000002</v>
      </c>
      <c r="N12" s="103">
        <f>'苓雅'!N19</f>
        <v>22893.760000000002</v>
      </c>
      <c r="O12" s="106">
        <f>'苓雅'!O19</f>
        <v>258800</v>
      </c>
      <c r="P12" s="22">
        <f>'苓雅'!P19</f>
        <v>2</v>
      </c>
      <c r="Q12" s="22">
        <f>'苓雅'!Q19</f>
        <v>0</v>
      </c>
      <c r="R12" s="22">
        <f>'苓雅'!R19</f>
        <v>3</v>
      </c>
      <c r="S12" s="22">
        <f>'苓雅'!S19</f>
        <v>3</v>
      </c>
      <c r="T12" s="117">
        <f>'苓雅'!T19</f>
        <v>255</v>
      </c>
      <c r="U12" s="117">
        <f>'苓雅'!U19</f>
        <v>753.71</v>
      </c>
      <c r="V12" s="122">
        <f>'苓雅'!V19</f>
        <v>9600</v>
      </c>
      <c r="W12" s="78"/>
      <c r="X12" s="1"/>
    </row>
    <row r="13" spans="1:24" ht="31.5" customHeight="1">
      <c r="A13" s="54" t="s">
        <v>73</v>
      </c>
      <c r="B13" s="24">
        <f>'前金'!B19</f>
        <v>1</v>
      </c>
      <c r="C13" s="24">
        <f>'前金'!C19</f>
        <v>0</v>
      </c>
      <c r="D13" s="24">
        <f>'前金'!D19</f>
        <v>0</v>
      </c>
      <c r="E13" s="24">
        <f>'前金'!E19</f>
        <v>198</v>
      </c>
      <c r="F13" s="24">
        <f>'前金'!F19</f>
        <v>258</v>
      </c>
      <c r="G13" s="24">
        <f>'前金'!G19</f>
        <v>134</v>
      </c>
      <c r="H13" s="24">
        <f>'前金'!H19</f>
        <v>0</v>
      </c>
      <c r="I13" s="24">
        <f>'前金'!I19</f>
        <v>0</v>
      </c>
      <c r="J13" s="24">
        <f>'前金'!J19</f>
        <v>0</v>
      </c>
      <c r="K13" s="24">
        <f>'前金'!K19</f>
        <v>0</v>
      </c>
      <c r="L13" s="119">
        <f>'前金'!L19</f>
        <v>590</v>
      </c>
      <c r="M13" s="102">
        <f>'前金'!M19</f>
        <v>45707.03</v>
      </c>
      <c r="N13" s="102">
        <f>'前金'!N19</f>
        <v>48086.27</v>
      </c>
      <c r="O13" s="105">
        <f>'前金'!O19</f>
        <v>577665</v>
      </c>
      <c r="P13" s="24">
        <f>'前金'!P19</f>
        <v>0</v>
      </c>
      <c r="Q13" s="24">
        <f>'前金'!Q19</f>
        <v>0</v>
      </c>
      <c r="R13" s="24">
        <f>'前金'!R19</f>
        <v>0</v>
      </c>
      <c r="S13" s="24">
        <f>'前金'!S19</f>
        <v>0</v>
      </c>
      <c r="T13" s="102">
        <f>'前金'!T19</f>
        <v>0</v>
      </c>
      <c r="U13" s="102">
        <f>'前金'!U19</f>
        <v>0</v>
      </c>
      <c r="V13" s="109">
        <f>'前金'!V19</f>
        <v>0</v>
      </c>
      <c r="W13" s="79"/>
      <c r="X13" s="2"/>
    </row>
    <row r="14" spans="1:24" ht="31.5" customHeight="1">
      <c r="A14" s="55" t="s">
        <v>74</v>
      </c>
      <c r="B14" s="10">
        <f>'鹽埕'!B19</f>
        <v>2</v>
      </c>
      <c r="C14" s="10">
        <f>'鹽埕'!C19</f>
        <v>10</v>
      </c>
      <c r="D14" s="10">
        <f>'鹽埕'!D19</f>
        <v>0</v>
      </c>
      <c r="E14" s="10">
        <f>'鹽埕'!E19</f>
        <v>318</v>
      </c>
      <c r="F14" s="10">
        <f>'鹽埕'!F19</f>
        <v>654</v>
      </c>
      <c r="G14" s="10">
        <f>'鹽埕'!G19</f>
        <v>216</v>
      </c>
      <c r="H14" s="10">
        <f>'鹽埕'!H19</f>
        <v>0</v>
      </c>
      <c r="I14" s="10">
        <f>'鹽埕'!I19</f>
        <v>0</v>
      </c>
      <c r="J14" s="10">
        <f>'鹽埕'!J19</f>
        <v>0</v>
      </c>
      <c r="K14" s="10">
        <f>'鹽埕'!K19</f>
        <v>0</v>
      </c>
      <c r="L14" s="121">
        <f>'鹽埕'!L19</f>
        <v>1198</v>
      </c>
      <c r="M14" s="91">
        <f>'鹽埕'!M19</f>
        <v>91199.43000000001</v>
      </c>
      <c r="N14" s="91">
        <f>'鹽埕'!N19</f>
        <v>94201.40000000001</v>
      </c>
      <c r="O14" s="107">
        <f>'鹽埕'!O19</f>
        <v>1430000</v>
      </c>
      <c r="P14" s="10">
        <f>'鹽埕'!P19</f>
        <v>0</v>
      </c>
      <c r="Q14" s="10">
        <f>'鹽埕'!Q19</f>
        <v>0</v>
      </c>
      <c r="R14" s="10">
        <f>'鹽埕'!R19</f>
        <v>0</v>
      </c>
      <c r="S14" s="10">
        <f>'鹽埕'!S19</f>
        <v>0</v>
      </c>
      <c r="T14" s="91">
        <f>'鹽埕'!T19</f>
        <v>0</v>
      </c>
      <c r="U14" s="91">
        <f>'鹽埕'!U19</f>
        <v>0</v>
      </c>
      <c r="V14" s="111">
        <f>'鹽埕'!V19</f>
        <v>0</v>
      </c>
      <c r="W14" s="80"/>
      <c r="X14" s="2"/>
    </row>
    <row r="15" spans="1:24" ht="31.5" customHeight="1">
      <c r="A15" s="55" t="s">
        <v>75</v>
      </c>
      <c r="B15" s="10">
        <f>'前鎮'!B19</f>
        <v>6</v>
      </c>
      <c r="C15" s="10">
        <f>'前鎮'!C19</f>
        <v>5</v>
      </c>
      <c r="D15" s="10">
        <f>'前鎮'!D19</f>
        <v>0</v>
      </c>
      <c r="E15" s="10">
        <f>'前鎮'!E19</f>
        <v>12</v>
      </c>
      <c r="F15" s="10">
        <f>'前鎮'!F19</f>
        <v>129</v>
      </c>
      <c r="G15" s="10">
        <f>'前鎮'!G19</f>
        <v>198</v>
      </c>
      <c r="H15" s="10">
        <f>'前鎮'!H19</f>
        <v>29</v>
      </c>
      <c r="I15" s="10">
        <f>'前鎮'!I19</f>
        <v>0</v>
      </c>
      <c r="J15" s="10">
        <f>'前鎮'!J19</f>
        <v>0</v>
      </c>
      <c r="K15" s="10">
        <f>'前鎮'!K19</f>
        <v>0</v>
      </c>
      <c r="L15" s="70">
        <f>'前鎮'!L19</f>
        <v>373</v>
      </c>
      <c r="M15" s="13">
        <f>'前鎮'!M19</f>
        <v>50204.04</v>
      </c>
      <c r="N15" s="13">
        <f>'前鎮'!N19</f>
        <v>51599.63999999999</v>
      </c>
      <c r="O15" s="70">
        <f>'前鎮'!O19</f>
        <v>524050</v>
      </c>
      <c r="P15" s="10">
        <f>'前鎮'!P19</f>
        <v>6</v>
      </c>
      <c r="Q15" s="10">
        <f>'前鎮'!Q19</f>
        <v>4</v>
      </c>
      <c r="R15" s="10">
        <f>'前鎮'!R19</f>
        <v>20</v>
      </c>
      <c r="S15" s="10">
        <f>'前鎮'!S19</f>
        <v>24</v>
      </c>
      <c r="T15" s="13">
        <f>'前鎮'!T19</f>
        <v>2286.04</v>
      </c>
      <c r="U15" s="13">
        <f>'前鎮'!U19</f>
        <v>7431.4800000000005</v>
      </c>
      <c r="V15" s="66">
        <f>'前鎮'!V19</f>
        <v>94500</v>
      </c>
      <c r="W15" s="73"/>
      <c r="X15" s="2"/>
    </row>
    <row r="16" spans="1:24" ht="31.5" customHeight="1">
      <c r="A16" s="55" t="s">
        <v>76</v>
      </c>
      <c r="B16" s="10">
        <f>'小港'!B19</f>
        <v>4</v>
      </c>
      <c r="C16" s="10">
        <f>'小港'!C19</f>
        <v>17</v>
      </c>
      <c r="D16" s="10">
        <f>'小港'!D19</f>
        <v>0</v>
      </c>
      <c r="E16" s="10">
        <f>'小港'!E19</f>
        <v>0</v>
      </c>
      <c r="F16" s="10">
        <f>'小港'!F19</f>
        <v>513</v>
      </c>
      <c r="G16" s="10">
        <f>'小港'!G19</f>
        <v>392</v>
      </c>
      <c r="H16" s="10">
        <f>'小港'!H19</f>
        <v>0</v>
      </c>
      <c r="I16" s="10">
        <f>'小港'!I19</f>
        <v>0</v>
      </c>
      <c r="J16" s="10">
        <f>'小港'!J19</f>
        <v>0</v>
      </c>
      <c r="K16" s="10">
        <f>'小港'!K19</f>
        <v>0</v>
      </c>
      <c r="L16" s="70">
        <f>'小港'!L19</f>
        <v>922</v>
      </c>
      <c r="M16" s="13">
        <f>'小港'!M19</f>
        <v>109801.76999999999</v>
      </c>
      <c r="N16" s="13">
        <f>'小港'!N19</f>
        <v>117462.82</v>
      </c>
      <c r="O16" s="70">
        <f>'小港'!O19</f>
        <v>1162000</v>
      </c>
      <c r="P16" s="10">
        <f>'小港'!P19</f>
        <v>14</v>
      </c>
      <c r="Q16" s="10">
        <f>'小港'!Q19</f>
        <v>0</v>
      </c>
      <c r="R16" s="10">
        <f>'小港'!R19</f>
        <v>293</v>
      </c>
      <c r="S16" s="10">
        <f>'小港'!S19</f>
        <v>293</v>
      </c>
      <c r="T16" s="13">
        <f>'小港'!T19</f>
        <v>27135.610000000004</v>
      </c>
      <c r="U16" s="13">
        <f>'小港'!U19</f>
        <v>53792.14</v>
      </c>
      <c r="V16" s="66">
        <f>'小港'!V19</f>
        <v>527450</v>
      </c>
      <c r="W16" s="73"/>
      <c r="X16" s="2"/>
    </row>
    <row r="17" spans="1:24" ht="31.5" customHeight="1" thickBot="1">
      <c r="A17" s="71" t="s">
        <v>77</v>
      </c>
      <c r="B17" s="72">
        <f>'旗津'!B19</f>
        <v>0</v>
      </c>
      <c r="C17" s="72">
        <f>'旗津'!C19</f>
        <v>0</v>
      </c>
      <c r="D17" s="72">
        <f>'旗津'!D19</f>
        <v>0</v>
      </c>
      <c r="E17" s="72">
        <f>'旗津'!E19</f>
        <v>0</v>
      </c>
      <c r="F17" s="72">
        <f>'旗津'!F19</f>
        <v>0</v>
      </c>
      <c r="G17" s="72">
        <f>'旗津'!G19</f>
        <v>0</v>
      </c>
      <c r="H17" s="72">
        <f>'旗津'!H19</f>
        <v>0</v>
      </c>
      <c r="I17" s="72">
        <f>'旗津'!I19</f>
        <v>0</v>
      </c>
      <c r="J17" s="72">
        <f>'旗津'!J19</f>
        <v>0</v>
      </c>
      <c r="K17" s="72">
        <f>'旗津'!K19</f>
        <v>0</v>
      </c>
      <c r="L17" s="107">
        <f>'旗津'!L19</f>
        <v>0</v>
      </c>
      <c r="M17" s="91">
        <f>'旗津'!M19</f>
        <v>0</v>
      </c>
      <c r="N17" s="91">
        <f>'旗津'!N19</f>
        <v>0</v>
      </c>
      <c r="O17" s="107">
        <f>'旗津'!O19</f>
        <v>0</v>
      </c>
      <c r="P17" s="72">
        <f>'旗津'!P19</f>
        <v>0</v>
      </c>
      <c r="Q17" s="72">
        <f>'旗津'!Q19</f>
        <v>0</v>
      </c>
      <c r="R17" s="72">
        <f>'旗津'!R19</f>
        <v>0</v>
      </c>
      <c r="S17" s="72">
        <f>'旗津'!S19</f>
        <v>0</v>
      </c>
      <c r="T17" s="91">
        <f>'旗津'!T19</f>
        <v>0</v>
      </c>
      <c r="U17" s="91">
        <f>'旗津'!U19</f>
        <v>0</v>
      </c>
      <c r="V17" s="111">
        <f>'旗津'!V19</f>
        <v>0</v>
      </c>
      <c r="W17" s="81"/>
      <c r="X17" s="2"/>
    </row>
    <row r="18" spans="1:23" s="60" customFormat="1" ht="37.5" customHeight="1" thickBot="1" thickTop="1">
      <c r="A18" s="82" t="s">
        <v>14</v>
      </c>
      <c r="B18" s="83">
        <f>SUM(B7:B17)</f>
        <v>55</v>
      </c>
      <c r="C18" s="83">
        <f aca="true" t="shared" si="0" ref="C18:V18">SUM(C7:C17)</f>
        <v>154</v>
      </c>
      <c r="D18" s="83">
        <f t="shared" si="0"/>
        <v>150</v>
      </c>
      <c r="E18" s="83">
        <f t="shared" si="0"/>
        <v>648</v>
      </c>
      <c r="F18" s="83">
        <f t="shared" si="0"/>
        <v>4071</v>
      </c>
      <c r="G18" s="83">
        <f t="shared" si="0"/>
        <v>4457</v>
      </c>
      <c r="H18" s="83">
        <f t="shared" si="0"/>
        <v>1092</v>
      </c>
      <c r="I18" s="83">
        <f t="shared" si="0"/>
        <v>0</v>
      </c>
      <c r="J18" s="83">
        <f t="shared" si="0"/>
        <v>0</v>
      </c>
      <c r="K18" s="83">
        <f t="shared" si="0"/>
        <v>0</v>
      </c>
      <c r="L18" s="84">
        <f t="shared" si="0"/>
        <v>10572</v>
      </c>
      <c r="M18" s="85">
        <f t="shared" si="0"/>
        <v>1354165.1199999999</v>
      </c>
      <c r="N18" s="85">
        <f t="shared" si="0"/>
        <v>1413533.3599999999</v>
      </c>
      <c r="O18" s="84">
        <f t="shared" si="0"/>
        <v>14926419</v>
      </c>
      <c r="P18" s="83">
        <f t="shared" si="0"/>
        <v>36</v>
      </c>
      <c r="Q18" s="83">
        <f t="shared" si="0"/>
        <v>6</v>
      </c>
      <c r="R18" s="83">
        <f t="shared" si="0"/>
        <v>393</v>
      </c>
      <c r="S18" s="83">
        <f t="shared" si="0"/>
        <v>399</v>
      </c>
      <c r="T18" s="85">
        <f t="shared" si="0"/>
        <v>36954.22</v>
      </c>
      <c r="U18" s="85">
        <f t="shared" si="0"/>
        <v>82968.47</v>
      </c>
      <c r="V18" s="86">
        <f t="shared" si="0"/>
        <v>852340</v>
      </c>
      <c r="W18" s="87"/>
    </row>
    <row r="19" spans="1:12" s="16" customFormat="1" ht="21" customHeight="1">
      <c r="A19" s="50"/>
      <c r="D19" s="18"/>
      <c r="L19" s="18"/>
    </row>
  </sheetData>
  <sheetProtection/>
  <mergeCells count="23">
    <mergeCell ref="A1:W1"/>
    <mergeCell ref="A2:V2"/>
    <mergeCell ref="A4:A6"/>
    <mergeCell ref="B4:B6"/>
    <mergeCell ref="T4:T6"/>
    <mergeCell ref="V4:V6"/>
    <mergeCell ref="R5:R6"/>
    <mergeCell ref="W3:W6"/>
    <mergeCell ref="B3:O3"/>
    <mergeCell ref="P4:P6"/>
    <mergeCell ref="D5:D6"/>
    <mergeCell ref="L5:L6"/>
    <mergeCell ref="N4:N6"/>
    <mergeCell ref="Q4:S4"/>
    <mergeCell ref="M4:M6"/>
    <mergeCell ref="E5:K5"/>
    <mergeCell ref="O4:O6"/>
    <mergeCell ref="U4:U6"/>
    <mergeCell ref="Q5:Q6"/>
    <mergeCell ref="S5:S6"/>
    <mergeCell ref="C5:C6"/>
    <mergeCell ref="C4:L4"/>
    <mergeCell ref="P3:V3"/>
  </mergeCells>
  <printOptions horizontalCentered="1"/>
  <pageMargins left="0" right="0" top="0.3937007874015748" bottom="0.3937007874015748" header="0.31496062992125984" footer="0.11811023622047245"/>
  <pageSetup fitToHeight="0" fitToWidth="1" horizontalDpi="600" verticalDpi="600" orientation="landscape" paperSize="9" scale="79" r:id="rId1"/>
  <headerFooter>
    <oddFooter>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M18" sqref="M18:O18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7.625" style="0" customWidth="1"/>
    <col min="13" max="13" width="12.375" style="0" customWidth="1"/>
    <col min="14" max="14" width="13.00390625" style="0" customWidth="1"/>
    <col min="15" max="15" width="12.50390625" style="0" customWidth="1"/>
    <col min="16" max="16" width="4.75390625" style="0" customWidth="1"/>
    <col min="17" max="19" width="5.25390625" style="0" customWidth="1"/>
    <col min="20" max="20" width="10.25390625" style="0" customWidth="1"/>
    <col min="21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2">
        <v>0</v>
      </c>
      <c r="N7" s="92">
        <v>0</v>
      </c>
      <c r="O7" s="93">
        <v>0</v>
      </c>
      <c r="P7" s="10">
        <v>0</v>
      </c>
      <c r="Q7" s="10">
        <v>0</v>
      </c>
      <c r="R7" s="10">
        <v>0</v>
      </c>
      <c r="S7" s="10">
        <v>0</v>
      </c>
      <c r="T7" s="91">
        <v>0</v>
      </c>
      <c r="U7" s="91">
        <v>0</v>
      </c>
      <c r="V7" s="94">
        <v>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2">
        <v>0</v>
      </c>
      <c r="N8" s="92">
        <v>0</v>
      </c>
      <c r="O8" s="93">
        <v>0</v>
      </c>
      <c r="P8" s="10">
        <v>0</v>
      </c>
      <c r="Q8" s="10">
        <v>0</v>
      </c>
      <c r="R8" s="10">
        <v>0</v>
      </c>
      <c r="S8" s="10">
        <v>0</v>
      </c>
      <c r="T8" s="91">
        <v>0</v>
      </c>
      <c r="U8" s="91">
        <v>0</v>
      </c>
      <c r="V8" s="94">
        <v>0</v>
      </c>
      <c r="W8" s="2"/>
    </row>
    <row r="9" spans="1:23" ht="31.5" customHeight="1">
      <c r="A9" s="35" t="s">
        <v>6</v>
      </c>
      <c r="B9" s="10">
        <v>1</v>
      </c>
      <c r="C9" s="10">
        <v>0</v>
      </c>
      <c r="D9" s="10">
        <v>0</v>
      </c>
      <c r="E9" s="10">
        <v>2</v>
      </c>
      <c r="F9" s="10">
        <v>168</v>
      </c>
      <c r="G9" s="10">
        <v>42</v>
      </c>
      <c r="H9" s="10">
        <v>0</v>
      </c>
      <c r="I9" s="10">
        <v>0</v>
      </c>
      <c r="J9" s="10">
        <v>0</v>
      </c>
      <c r="K9" s="10">
        <v>0</v>
      </c>
      <c r="L9" s="10">
        <v>212</v>
      </c>
      <c r="M9" s="31">
        <v>20867.18</v>
      </c>
      <c r="N9" s="31">
        <v>21797.59</v>
      </c>
      <c r="O9" s="17">
        <v>160000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94">
        <v>0</v>
      </c>
      <c r="W9" s="2"/>
    </row>
    <row r="10" spans="1:23" ht="31.5" customHeight="1">
      <c r="A10" s="36" t="s">
        <v>7</v>
      </c>
      <c r="B10" s="10">
        <v>1</v>
      </c>
      <c r="C10" s="10">
        <v>0</v>
      </c>
      <c r="D10" s="10">
        <v>0</v>
      </c>
      <c r="E10" s="10">
        <v>0</v>
      </c>
      <c r="F10" s="10">
        <v>111</v>
      </c>
      <c r="G10" s="10">
        <v>112</v>
      </c>
      <c r="H10" s="10">
        <v>0</v>
      </c>
      <c r="I10" s="10">
        <v>0</v>
      </c>
      <c r="J10" s="10">
        <v>0</v>
      </c>
      <c r="K10" s="10">
        <v>0</v>
      </c>
      <c r="L10" s="10">
        <v>223</v>
      </c>
      <c r="M10" s="31">
        <v>23813.83</v>
      </c>
      <c r="N10" s="31">
        <v>24197.95</v>
      </c>
      <c r="O10" s="89">
        <v>273700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94">
        <v>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5" t="s">
        <v>9</v>
      </c>
      <c r="B12" s="10">
        <v>1</v>
      </c>
      <c r="C12" s="10">
        <v>6</v>
      </c>
      <c r="D12" s="10">
        <v>0</v>
      </c>
      <c r="E12" s="10">
        <v>0</v>
      </c>
      <c r="F12" s="10">
        <v>0</v>
      </c>
      <c r="G12" s="10">
        <v>44</v>
      </c>
      <c r="H12" s="10">
        <v>44</v>
      </c>
      <c r="I12" s="10">
        <v>0</v>
      </c>
      <c r="J12" s="10">
        <v>0</v>
      </c>
      <c r="K12" s="10">
        <v>0</v>
      </c>
      <c r="L12" s="10">
        <v>94</v>
      </c>
      <c r="M12" s="31">
        <v>19314.16</v>
      </c>
      <c r="N12" s="31">
        <v>20225.37</v>
      </c>
      <c r="O12" s="17">
        <v>265000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1">
        <v>0</v>
      </c>
      <c r="N13" s="91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100">
        <v>0</v>
      </c>
      <c r="U13" s="100">
        <v>0</v>
      </c>
      <c r="V13" s="124">
        <v>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1">
        <v>0</v>
      </c>
      <c r="N14" s="91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1</v>
      </c>
      <c r="Q15" s="10">
        <v>0</v>
      </c>
      <c r="R15" s="10">
        <v>4</v>
      </c>
      <c r="S15" s="10">
        <v>4</v>
      </c>
      <c r="T15" s="31">
        <v>415.99</v>
      </c>
      <c r="U15" s="31">
        <v>1301.23</v>
      </c>
      <c r="V15" s="97">
        <v>25000</v>
      </c>
      <c r="W15" s="2"/>
    </row>
    <row r="16" spans="1:23" ht="31.5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1.5" customHeight="1">
      <c r="A17" s="35" t="s">
        <v>2</v>
      </c>
      <c r="B17" s="10">
        <v>2</v>
      </c>
      <c r="C17" s="10">
        <v>13</v>
      </c>
      <c r="D17" s="10">
        <v>0</v>
      </c>
      <c r="E17" s="10">
        <v>0</v>
      </c>
      <c r="F17" s="10">
        <v>400</v>
      </c>
      <c r="G17" s="10">
        <v>365</v>
      </c>
      <c r="H17" s="10">
        <v>190</v>
      </c>
      <c r="I17" s="10">
        <v>0</v>
      </c>
      <c r="J17" s="10">
        <v>0</v>
      </c>
      <c r="K17" s="10">
        <v>0</v>
      </c>
      <c r="L17" s="10">
        <v>968</v>
      </c>
      <c r="M17" s="31">
        <v>141471.96</v>
      </c>
      <c r="N17" s="31">
        <v>146738.85</v>
      </c>
      <c r="O17" s="89">
        <v>1759830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1.5" customHeight="1" thickBot="1">
      <c r="A18" s="36" t="s">
        <v>12</v>
      </c>
      <c r="B18" s="24">
        <v>1</v>
      </c>
      <c r="C18" s="24">
        <v>4</v>
      </c>
      <c r="D18" s="24">
        <v>0</v>
      </c>
      <c r="E18" s="24">
        <v>0</v>
      </c>
      <c r="F18" s="24">
        <v>43</v>
      </c>
      <c r="G18" s="24">
        <v>88</v>
      </c>
      <c r="H18" s="24">
        <v>0</v>
      </c>
      <c r="I18" s="24">
        <v>0</v>
      </c>
      <c r="J18" s="24">
        <v>0</v>
      </c>
      <c r="K18" s="24">
        <v>0</v>
      </c>
      <c r="L18" s="24">
        <v>135</v>
      </c>
      <c r="M18" s="31">
        <v>18880.01</v>
      </c>
      <c r="N18" s="31">
        <v>20032.35</v>
      </c>
      <c r="O18" s="89">
        <v>250521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 aca="true" t="shared" si="0" ref="B19:V19">SUM(B7:B18)</f>
        <v>6</v>
      </c>
      <c r="C19" s="42">
        <f>SUM(C7:C18)</f>
        <v>23</v>
      </c>
      <c r="D19" s="42">
        <f t="shared" si="0"/>
        <v>0</v>
      </c>
      <c r="E19" s="42">
        <f t="shared" si="0"/>
        <v>2</v>
      </c>
      <c r="F19" s="42">
        <f t="shared" si="0"/>
        <v>722</v>
      </c>
      <c r="G19" s="42">
        <f t="shared" si="0"/>
        <v>651</v>
      </c>
      <c r="H19" s="42">
        <f t="shared" si="0"/>
        <v>234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46">
        <f t="shared" si="0"/>
        <v>1632</v>
      </c>
      <c r="M19" s="43">
        <f t="shared" si="0"/>
        <v>224347.14</v>
      </c>
      <c r="N19" s="43">
        <f t="shared" si="0"/>
        <v>232992.11000000002</v>
      </c>
      <c r="O19" s="47">
        <f t="shared" si="0"/>
        <v>2709051</v>
      </c>
      <c r="P19" s="44">
        <f t="shared" si="0"/>
        <v>1</v>
      </c>
      <c r="Q19" s="44">
        <f t="shared" si="0"/>
        <v>0</v>
      </c>
      <c r="R19" s="44">
        <f t="shared" si="0"/>
        <v>4</v>
      </c>
      <c r="S19" s="44">
        <f t="shared" si="0"/>
        <v>4</v>
      </c>
      <c r="T19" s="43">
        <f t="shared" si="0"/>
        <v>415.99</v>
      </c>
      <c r="U19" s="43">
        <f t="shared" si="0"/>
        <v>1301.23</v>
      </c>
      <c r="V19" s="45">
        <f t="shared" si="0"/>
        <v>25000</v>
      </c>
    </row>
    <row r="25" ht="15.75">
      <c r="V25" s="4"/>
    </row>
  </sheetData>
  <sheetProtection/>
  <mergeCells count="23">
    <mergeCell ref="A1:V1"/>
    <mergeCell ref="A4:A6"/>
    <mergeCell ref="R5:R6"/>
    <mergeCell ref="C4:L4"/>
    <mergeCell ref="P4:P6"/>
    <mergeCell ref="Q4:S4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P3:V3"/>
    <mergeCell ref="N4:N6"/>
    <mergeCell ref="O4:O6"/>
    <mergeCell ref="M4:M6"/>
    <mergeCell ref="S5:S6"/>
    <mergeCell ref="B3:O3"/>
    <mergeCell ref="B4:B6"/>
  </mergeCells>
  <printOptions horizontalCentered="1"/>
  <pageMargins left="0.3937007874015748" right="0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B18" sqref="B18:V18"/>
    </sheetView>
  </sheetViews>
  <sheetFormatPr defaultColWidth="8.875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3" width="13.00390625" style="0" customWidth="1"/>
    <col min="14" max="14" width="13.2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9.625" style="0" customWidth="1"/>
  </cols>
  <sheetData>
    <row r="1" spans="1:24" ht="34.5" customHeight="1">
      <c r="A1" s="150" t="s">
        <v>80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2">
        <v>0</v>
      </c>
      <c r="N7" s="92">
        <v>0</v>
      </c>
      <c r="O7" s="93">
        <v>0</v>
      </c>
      <c r="P7" s="10">
        <v>0</v>
      </c>
      <c r="Q7" s="10">
        <v>0</v>
      </c>
      <c r="R7" s="10">
        <v>0</v>
      </c>
      <c r="S7" s="10">
        <v>0</v>
      </c>
      <c r="T7" s="91">
        <v>0</v>
      </c>
      <c r="U7" s="91">
        <v>0</v>
      </c>
      <c r="V7" s="94">
        <v>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2">
        <v>0</v>
      </c>
      <c r="N8" s="92">
        <v>0</v>
      </c>
      <c r="O8" s="93">
        <v>0</v>
      </c>
      <c r="P8" s="10">
        <v>0</v>
      </c>
      <c r="Q8" s="10">
        <v>0</v>
      </c>
      <c r="R8" s="10">
        <v>0</v>
      </c>
      <c r="S8" s="10">
        <v>0</v>
      </c>
      <c r="T8" s="91">
        <v>0</v>
      </c>
      <c r="U8" s="91">
        <v>0</v>
      </c>
      <c r="V8" s="94">
        <v>0</v>
      </c>
      <c r="W8" s="2"/>
    </row>
    <row r="9" spans="1:23" ht="31.5" customHeight="1">
      <c r="A9" s="35" t="s">
        <v>6</v>
      </c>
      <c r="B9" s="10">
        <v>1</v>
      </c>
      <c r="C9" s="10">
        <v>0</v>
      </c>
      <c r="D9" s="10">
        <v>0</v>
      </c>
      <c r="E9" s="10">
        <v>0</v>
      </c>
      <c r="F9" s="10">
        <v>28</v>
      </c>
      <c r="G9" s="10">
        <v>112</v>
      </c>
      <c r="H9" s="10">
        <v>0</v>
      </c>
      <c r="I9" s="10">
        <v>0</v>
      </c>
      <c r="J9" s="10">
        <v>0</v>
      </c>
      <c r="K9" s="10">
        <v>0</v>
      </c>
      <c r="L9" s="10">
        <v>140</v>
      </c>
      <c r="M9" s="13">
        <v>21078.78</v>
      </c>
      <c r="N9" s="13">
        <v>21667.48</v>
      </c>
      <c r="O9" s="63">
        <v>280000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94">
        <v>0</v>
      </c>
      <c r="W9" s="2"/>
    </row>
    <row r="10" spans="1:23" ht="31.5" customHeight="1">
      <c r="A10" s="35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92">
        <v>0</v>
      </c>
      <c r="N10" s="92">
        <v>0</v>
      </c>
      <c r="O10" s="93">
        <v>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94">
        <v>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5" t="s">
        <v>9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92">
        <v>0</v>
      </c>
      <c r="N12" s="92">
        <v>0</v>
      </c>
      <c r="O12" s="93">
        <v>0</v>
      </c>
      <c r="P12" s="24">
        <v>1</v>
      </c>
      <c r="Q12" s="24">
        <v>0</v>
      </c>
      <c r="R12" s="24">
        <v>8</v>
      </c>
      <c r="S12" s="24">
        <v>8</v>
      </c>
      <c r="T12" s="114">
        <v>638</v>
      </c>
      <c r="U12" s="114">
        <v>1564.4</v>
      </c>
      <c r="V12" s="115">
        <v>20000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1">
        <v>0</v>
      </c>
      <c r="N13" s="91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100">
        <v>0</v>
      </c>
      <c r="U13" s="100">
        <v>0</v>
      </c>
      <c r="V13" s="124">
        <v>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1">
        <v>0</v>
      </c>
      <c r="N14" s="91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1</v>
      </c>
      <c r="C16" s="10">
        <v>6</v>
      </c>
      <c r="D16" s="10">
        <v>0</v>
      </c>
      <c r="E16" s="10">
        <v>0</v>
      </c>
      <c r="F16" s="10">
        <v>0</v>
      </c>
      <c r="G16" s="10">
        <v>143</v>
      </c>
      <c r="H16" s="10">
        <v>0</v>
      </c>
      <c r="I16" s="10">
        <v>0</v>
      </c>
      <c r="J16" s="10">
        <v>0</v>
      </c>
      <c r="K16" s="10">
        <v>0</v>
      </c>
      <c r="L16" s="10">
        <v>149</v>
      </c>
      <c r="M16" s="13">
        <v>22128.67</v>
      </c>
      <c r="N16" s="13">
        <v>22385.73</v>
      </c>
      <c r="O16" s="63">
        <v>240000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1.5" customHeight="1">
      <c r="A17" s="35" t="s">
        <v>2</v>
      </c>
      <c r="B17" s="29">
        <v>1</v>
      </c>
      <c r="C17" s="29">
        <v>3</v>
      </c>
      <c r="D17" s="29">
        <v>0</v>
      </c>
      <c r="E17" s="29">
        <v>0</v>
      </c>
      <c r="F17" s="29">
        <v>2</v>
      </c>
      <c r="G17" s="29">
        <v>68</v>
      </c>
      <c r="H17" s="29">
        <v>91</v>
      </c>
      <c r="I17" s="29">
        <v>0</v>
      </c>
      <c r="J17" s="29">
        <v>0</v>
      </c>
      <c r="K17" s="29">
        <v>0</v>
      </c>
      <c r="L17" s="10">
        <v>164</v>
      </c>
      <c r="M17" s="13">
        <v>34974.24</v>
      </c>
      <c r="N17" s="13">
        <v>36619.2</v>
      </c>
      <c r="O17" s="63">
        <v>405000</v>
      </c>
      <c r="P17" s="29">
        <v>1</v>
      </c>
      <c r="Q17" s="29">
        <v>0</v>
      </c>
      <c r="R17" s="29">
        <v>5</v>
      </c>
      <c r="S17" s="10">
        <v>5</v>
      </c>
      <c r="T17" s="13">
        <v>513</v>
      </c>
      <c r="U17" s="13">
        <v>1565.8</v>
      </c>
      <c r="V17" s="65">
        <v>20850</v>
      </c>
      <c r="W17" s="2"/>
    </row>
    <row r="18" spans="1:23" ht="31.5" customHeight="1" thickBot="1">
      <c r="A18" s="36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>SUM(B7:B18)</f>
        <v>3</v>
      </c>
      <c r="C19" s="42">
        <f aca="true" t="shared" si="0" ref="C19:S19">SUM(C7:C18)</f>
        <v>9</v>
      </c>
      <c r="D19" s="42">
        <f t="shared" si="0"/>
        <v>0</v>
      </c>
      <c r="E19" s="42">
        <f>SUM(E7:E18)</f>
        <v>0</v>
      </c>
      <c r="F19" s="42">
        <f t="shared" si="0"/>
        <v>30</v>
      </c>
      <c r="G19" s="42">
        <f t="shared" si="0"/>
        <v>323</v>
      </c>
      <c r="H19" s="42">
        <f t="shared" si="0"/>
        <v>91</v>
      </c>
      <c r="I19" s="42">
        <f t="shared" si="0"/>
        <v>0</v>
      </c>
      <c r="J19" s="42">
        <f>SUM(J7:J18)</f>
        <v>0</v>
      </c>
      <c r="K19" s="42">
        <f>SUM(K7:K18)</f>
        <v>0</v>
      </c>
      <c r="L19" s="46">
        <f t="shared" si="0"/>
        <v>453</v>
      </c>
      <c r="M19" s="43">
        <f>SUM(M7:M18)</f>
        <v>78181.69</v>
      </c>
      <c r="N19" s="43">
        <f>SUM(N7:N18)</f>
        <v>80672.41</v>
      </c>
      <c r="O19" s="47">
        <f t="shared" si="0"/>
        <v>925000</v>
      </c>
      <c r="P19" s="44">
        <f t="shared" si="0"/>
        <v>2</v>
      </c>
      <c r="Q19" s="44">
        <f t="shared" si="0"/>
        <v>0</v>
      </c>
      <c r="R19" s="44">
        <f t="shared" si="0"/>
        <v>13</v>
      </c>
      <c r="S19" s="44">
        <f t="shared" si="0"/>
        <v>13</v>
      </c>
      <c r="T19" s="43">
        <f>SUM(T7:T18)</f>
        <v>1151</v>
      </c>
      <c r="U19" s="43">
        <f>SUM(U7:U18)</f>
        <v>3130.2</v>
      </c>
      <c r="V19" s="45">
        <f>SUM(V7:V18)</f>
        <v>40850</v>
      </c>
    </row>
    <row r="25" ht="15.75">
      <c r="V25" s="4"/>
    </row>
  </sheetData>
  <sheetProtection/>
  <mergeCells count="23">
    <mergeCell ref="U4:U6"/>
    <mergeCell ref="C4:L4"/>
    <mergeCell ref="V4:V6"/>
    <mergeCell ref="M4:M6"/>
    <mergeCell ref="Q4:S4"/>
    <mergeCell ref="P4:P6"/>
    <mergeCell ref="W1:X1"/>
    <mergeCell ref="C5:C6"/>
    <mergeCell ref="D5:D6"/>
    <mergeCell ref="E5:K5"/>
    <mergeCell ref="L5:L6"/>
    <mergeCell ref="O4:O6"/>
    <mergeCell ref="R5:R6"/>
    <mergeCell ref="P3:V3"/>
    <mergeCell ref="A1:V1"/>
    <mergeCell ref="A2:V2"/>
    <mergeCell ref="A4:A6"/>
    <mergeCell ref="S5:S6"/>
    <mergeCell ref="N4:N6"/>
    <mergeCell ref="B3:O3"/>
    <mergeCell ref="B4:B6"/>
    <mergeCell ref="T4:T6"/>
    <mergeCell ref="Q5:Q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24"/>
  <sheetViews>
    <sheetView zoomScale="70" zoomScaleNormal="70" zoomScaleSheetLayoutView="85" zoomScalePageLayoutView="0" workbookViewId="0" topLeftCell="A4">
      <selection activeCell="B18" sqref="B18:V18"/>
    </sheetView>
  </sheetViews>
  <sheetFormatPr defaultColWidth="0" defaultRowHeight="16.5"/>
  <cols>
    <col min="1" max="1" width="7.75390625" style="38" customWidth="1"/>
    <col min="2" max="2" width="4.75390625" style="0" customWidth="1"/>
    <col min="3" max="5" width="5.25390625" style="0" customWidth="1"/>
    <col min="6" max="8" width="6.50390625" style="0" bestFit="1" customWidth="1"/>
    <col min="9" max="11" width="5.25390625" style="0" customWidth="1"/>
    <col min="12" max="12" width="7.875" style="0" customWidth="1"/>
    <col min="13" max="13" width="12.5039062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10">
        <v>95</v>
      </c>
      <c r="H7" s="10">
        <v>0</v>
      </c>
      <c r="I7" s="10">
        <v>0</v>
      </c>
      <c r="J7" s="10">
        <v>0</v>
      </c>
      <c r="K7" s="10">
        <v>0</v>
      </c>
      <c r="L7" s="32">
        <v>95</v>
      </c>
      <c r="M7" s="31">
        <v>23347.23</v>
      </c>
      <c r="N7" s="31">
        <v>24481.77</v>
      </c>
      <c r="O7" s="17">
        <v>222000</v>
      </c>
      <c r="P7" s="10">
        <v>0</v>
      </c>
      <c r="Q7" s="10">
        <v>0</v>
      </c>
      <c r="R7" s="10">
        <v>0</v>
      </c>
      <c r="S7" s="10">
        <v>0</v>
      </c>
      <c r="T7" s="95">
        <v>0</v>
      </c>
      <c r="U7" s="95">
        <v>0</v>
      </c>
      <c r="V7" s="96">
        <v>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32">
        <v>0</v>
      </c>
      <c r="M8" s="95">
        <v>0</v>
      </c>
      <c r="N8" s="95">
        <v>0</v>
      </c>
      <c r="O8" s="17">
        <v>0</v>
      </c>
      <c r="P8" s="58">
        <v>0</v>
      </c>
      <c r="Q8" s="59">
        <v>0</v>
      </c>
      <c r="R8" s="59">
        <v>0</v>
      </c>
      <c r="S8" s="59">
        <v>0</v>
      </c>
      <c r="T8" s="95">
        <v>0</v>
      </c>
      <c r="U8" s="95">
        <v>0</v>
      </c>
      <c r="V8" s="96">
        <v>0</v>
      </c>
      <c r="W8" s="2"/>
    </row>
    <row r="9" spans="1:23" ht="31.5" customHeight="1">
      <c r="A9" s="35" t="s">
        <v>6</v>
      </c>
      <c r="B9" s="10">
        <v>2</v>
      </c>
      <c r="C9" s="10">
        <v>8</v>
      </c>
      <c r="D9" s="10">
        <v>148</v>
      </c>
      <c r="E9" s="10">
        <v>0</v>
      </c>
      <c r="F9" s="10">
        <v>135</v>
      </c>
      <c r="G9" s="10">
        <v>134</v>
      </c>
      <c r="H9" s="10">
        <v>0</v>
      </c>
      <c r="I9" s="10">
        <v>0</v>
      </c>
      <c r="J9" s="10">
        <v>0</v>
      </c>
      <c r="K9" s="10">
        <v>0</v>
      </c>
      <c r="L9" s="10">
        <v>425</v>
      </c>
      <c r="M9" s="13">
        <v>61401.509999999995</v>
      </c>
      <c r="N9" s="13">
        <v>63681.47</v>
      </c>
      <c r="O9" s="63">
        <v>517488</v>
      </c>
      <c r="P9" s="10">
        <v>0</v>
      </c>
      <c r="Q9" s="10">
        <v>0</v>
      </c>
      <c r="R9" s="10">
        <v>0</v>
      </c>
      <c r="S9" s="10">
        <v>0</v>
      </c>
      <c r="T9" s="95">
        <v>0</v>
      </c>
      <c r="U9" s="95">
        <v>0</v>
      </c>
      <c r="V9" s="96">
        <v>0</v>
      </c>
      <c r="W9" s="2"/>
    </row>
    <row r="10" spans="1:23" ht="31.5" customHeight="1">
      <c r="A10" s="36" t="s">
        <v>7</v>
      </c>
      <c r="B10" s="22">
        <v>2</v>
      </c>
      <c r="C10" s="20">
        <v>9</v>
      </c>
      <c r="D10" s="20">
        <v>0</v>
      </c>
      <c r="E10" s="20">
        <v>0</v>
      </c>
      <c r="F10" s="20">
        <v>14</v>
      </c>
      <c r="G10" s="20">
        <v>18</v>
      </c>
      <c r="H10" s="20">
        <v>114</v>
      </c>
      <c r="I10" s="20">
        <v>0</v>
      </c>
      <c r="J10" s="20">
        <v>0</v>
      </c>
      <c r="K10" s="20">
        <v>0</v>
      </c>
      <c r="L10" s="32">
        <v>155</v>
      </c>
      <c r="M10" s="13">
        <v>34990.72</v>
      </c>
      <c r="N10" s="13">
        <v>36781.840000000004</v>
      </c>
      <c r="O10" s="63">
        <v>445000</v>
      </c>
      <c r="P10" s="20">
        <v>0</v>
      </c>
      <c r="Q10" s="20">
        <v>0</v>
      </c>
      <c r="R10" s="20">
        <v>0</v>
      </c>
      <c r="S10" s="10">
        <v>0</v>
      </c>
      <c r="T10" s="95">
        <v>0</v>
      </c>
      <c r="U10" s="95">
        <v>0</v>
      </c>
      <c r="V10" s="96">
        <v>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6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2">
        <v>0</v>
      </c>
      <c r="N12" s="92">
        <v>0</v>
      </c>
      <c r="O12" s="93">
        <v>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3</v>
      </c>
      <c r="C13" s="10">
        <v>7</v>
      </c>
      <c r="D13" s="10">
        <v>0</v>
      </c>
      <c r="E13" s="10">
        <v>0</v>
      </c>
      <c r="F13" s="10">
        <v>228</v>
      </c>
      <c r="G13" s="10">
        <v>262</v>
      </c>
      <c r="H13" s="10">
        <v>346</v>
      </c>
      <c r="I13" s="10">
        <v>0</v>
      </c>
      <c r="J13" s="10">
        <v>0</v>
      </c>
      <c r="K13" s="10">
        <v>0</v>
      </c>
      <c r="L13" s="32">
        <v>843</v>
      </c>
      <c r="M13" s="13">
        <v>154735.28999999998</v>
      </c>
      <c r="N13" s="13">
        <v>161352.12</v>
      </c>
      <c r="O13" s="63">
        <v>1932000</v>
      </c>
      <c r="P13" s="10">
        <v>1</v>
      </c>
      <c r="Q13" s="10">
        <v>0</v>
      </c>
      <c r="R13" s="10">
        <v>2</v>
      </c>
      <c r="S13" s="10">
        <v>2</v>
      </c>
      <c r="T13" s="31">
        <v>222.25</v>
      </c>
      <c r="U13" s="31">
        <v>533.47</v>
      </c>
      <c r="V13" s="8">
        <v>7400</v>
      </c>
      <c r="W13" s="1"/>
    </row>
    <row r="14" spans="1:23" ht="31.5" customHeight="1">
      <c r="A14" s="35" t="s">
        <v>11</v>
      </c>
      <c r="B14" s="10">
        <v>2</v>
      </c>
      <c r="C14" s="10">
        <v>22</v>
      </c>
      <c r="D14" s="10">
        <v>0</v>
      </c>
      <c r="E14" s="10">
        <v>0</v>
      </c>
      <c r="F14" s="10">
        <v>155</v>
      </c>
      <c r="G14" s="10">
        <v>287</v>
      </c>
      <c r="H14" s="10">
        <v>232</v>
      </c>
      <c r="I14" s="10">
        <v>0</v>
      </c>
      <c r="J14" s="10">
        <v>0</v>
      </c>
      <c r="K14" s="10">
        <v>0</v>
      </c>
      <c r="L14" s="32">
        <v>696</v>
      </c>
      <c r="M14" s="13">
        <v>88682.89</v>
      </c>
      <c r="N14" s="13">
        <v>93087.81</v>
      </c>
      <c r="O14" s="63">
        <v>781175</v>
      </c>
      <c r="P14" s="10">
        <v>0</v>
      </c>
      <c r="Q14" s="10">
        <v>0</v>
      </c>
      <c r="R14" s="10">
        <v>0</v>
      </c>
      <c r="S14" s="10">
        <v>0</v>
      </c>
      <c r="T14" s="91">
        <v>0</v>
      </c>
      <c r="U14" s="91">
        <v>0</v>
      </c>
      <c r="V14" s="9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1.5" customHeight="1">
      <c r="A17" s="35" t="s">
        <v>2</v>
      </c>
      <c r="B17" s="10">
        <v>1</v>
      </c>
      <c r="C17" s="10">
        <v>8</v>
      </c>
      <c r="D17" s="10">
        <v>0</v>
      </c>
      <c r="E17" s="10">
        <v>0</v>
      </c>
      <c r="F17" s="10">
        <v>39</v>
      </c>
      <c r="G17" s="10">
        <v>137</v>
      </c>
      <c r="H17" s="10">
        <v>14</v>
      </c>
      <c r="I17" s="10">
        <v>0</v>
      </c>
      <c r="J17" s="10">
        <v>0</v>
      </c>
      <c r="K17" s="10">
        <v>0</v>
      </c>
      <c r="L17" s="10">
        <v>198</v>
      </c>
      <c r="M17" s="13">
        <v>24048.6</v>
      </c>
      <c r="N17" s="13">
        <v>25299.9</v>
      </c>
      <c r="O17" s="63">
        <v>254600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1.5" customHeight="1" thickBot="1">
      <c r="A18" s="36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 aca="true" t="shared" si="0" ref="B19:V19">SUM(B7:B18)</f>
        <v>11</v>
      </c>
      <c r="C19" s="42">
        <f t="shared" si="0"/>
        <v>54</v>
      </c>
      <c r="D19" s="42">
        <f t="shared" si="0"/>
        <v>148</v>
      </c>
      <c r="E19" s="42">
        <f t="shared" si="0"/>
        <v>0</v>
      </c>
      <c r="F19" s="125">
        <f t="shared" si="0"/>
        <v>571</v>
      </c>
      <c r="G19" s="125">
        <f>SUM(G7:G18)</f>
        <v>933</v>
      </c>
      <c r="H19" s="125">
        <f t="shared" si="0"/>
        <v>706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125">
        <f t="shared" si="0"/>
        <v>2412</v>
      </c>
      <c r="M19" s="43">
        <f t="shared" si="0"/>
        <v>387206.24</v>
      </c>
      <c r="N19" s="43">
        <f>SUM(N7:N18)</f>
        <v>404684.91000000003</v>
      </c>
      <c r="O19" s="47">
        <f t="shared" si="0"/>
        <v>4152263</v>
      </c>
      <c r="P19" s="44">
        <f t="shared" si="0"/>
        <v>1</v>
      </c>
      <c r="Q19" s="44">
        <f t="shared" si="0"/>
        <v>0</v>
      </c>
      <c r="R19" s="44">
        <f t="shared" si="0"/>
        <v>2</v>
      </c>
      <c r="S19" s="44">
        <f t="shared" si="0"/>
        <v>2</v>
      </c>
      <c r="T19" s="43">
        <f t="shared" si="0"/>
        <v>222.25</v>
      </c>
      <c r="U19" s="43">
        <f t="shared" si="0"/>
        <v>533.47</v>
      </c>
      <c r="V19" s="45">
        <f t="shared" si="0"/>
        <v>7400</v>
      </c>
    </row>
    <row r="24" ht="15.75">
      <c r="V24" s="4"/>
    </row>
  </sheetData>
  <sheetProtection/>
  <mergeCells count="23">
    <mergeCell ref="V4:V6"/>
    <mergeCell ref="B4:B6"/>
    <mergeCell ref="Q4:S4"/>
    <mergeCell ref="B3:O3"/>
    <mergeCell ref="S5:S6"/>
    <mergeCell ref="R5:R6"/>
    <mergeCell ref="W1:X1"/>
    <mergeCell ref="C5:C6"/>
    <mergeCell ref="D5:D6"/>
    <mergeCell ref="E5:K5"/>
    <mergeCell ref="L5:L6"/>
    <mergeCell ref="A2:V2"/>
    <mergeCell ref="P3:V3"/>
    <mergeCell ref="T4:T6"/>
    <mergeCell ref="U4:U6"/>
    <mergeCell ref="A1:V1"/>
    <mergeCell ref="A4:A6"/>
    <mergeCell ref="M4:M6"/>
    <mergeCell ref="O4:O6"/>
    <mergeCell ref="Q5:Q6"/>
    <mergeCell ref="P4:P6"/>
    <mergeCell ref="N4:N6"/>
    <mergeCell ref="C4:L4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B18" sqref="B18:V18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31</v>
      </c>
      <c r="B7" s="10">
        <v>1</v>
      </c>
      <c r="C7" s="10">
        <v>2</v>
      </c>
      <c r="D7" s="10">
        <v>0</v>
      </c>
      <c r="E7" s="10">
        <v>0</v>
      </c>
      <c r="F7" s="10">
        <v>95</v>
      </c>
      <c r="G7" s="10">
        <v>23</v>
      </c>
      <c r="H7" s="10">
        <v>0</v>
      </c>
      <c r="I7" s="10">
        <v>0</v>
      </c>
      <c r="J7" s="10">
        <v>0</v>
      </c>
      <c r="K7" s="10">
        <v>0</v>
      </c>
      <c r="L7" s="10">
        <v>120</v>
      </c>
      <c r="M7" s="31">
        <v>10663.24</v>
      </c>
      <c r="N7" s="31">
        <v>11264.84</v>
      </c>
      <c r="O7" s="89">
        <v>102300</v>
      </c>
      <c r="P7" s="10">
        <v>1</v>
      </c>
      <c r="Q7" s="10">
        <v>0</v>
      </c>
      <c r="R7" s="10">
        <v>2</v>
      </c>
      <c r="S7" s="10">
        <v>2</v>
      </c>
      <c r="T7" s="31">
        <v>272</v>
      </c>
      <c r="U7" s="31">
        <v>746.39</v>
      </c>
      <c r="V7" s="97">
        <v>11000</v>
      </c>
      <c r="W7" s="2"/>
    </row>
    <row r="8" spans="1:23" ht="31.5" customHeight="1">
      <c r="A8" s="35" t="s">
        <v>32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1">
        <v>0</v>
      </c>
      <c r="N8" s="91">
        <v>0</v>
      </c>
      <c r="O8" s="28">
        <v>0</v>
      </c>
      <c r="P8" s="10">
        <v>0</v>
      </c>
      <c r="Q8" s="10">
        <v>0</v>
      </c>
      <c r="R8" s="10">
        <v>0</v>
      </c>
      <c r="S8" s="10">
        <v>0</v>
      </c>
      <c r="T8" s="91">
        <v>0</v>
      </c>
      <c r="U8" s="91">
        <v>0</v>
      </c>
      <c r="V8" s="8">
        <v>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61"/>
    </row>
    <row r="10" spans="1:23" ht="31.5" customHeight="1">
      <c r="A10" s="36" t="s">
        <v>7</v>
      </c>
      <c r="B10" s="10">
        <v>1</v>
      </c>
      <c r="C10" s="10">
        <v>2</v>
      </c>
      <c r="D10" s="10">
        <v>0</v>
      </c>
      <c r="E10" s="10">
        <v>0</v>
      </c>
      <c r="F10" s="10">
        <v>22</v>
      </c>
      <c r="G10" s="10">
        <v>42</v>
      </c>
      <c r="H10" s="10">
        <v>0</v>
      </c>
      <c r="I10" s="10">
        <v>0</v>
      </c>
      <c r="J10" s="10">
        <v>0</v>
      </c>
      <c r="K10" s="10">
        <v>0</v>
      </c>
      <c r="L10" s="10">
        <v>66</v>
      </c>
      <c r="M10" s="31">
        <v>8482.69</v>
      </c>
      <c r="N10" s="31">
        <v>8933.09</v>
      </c>
      <c r="O10" s="89">
        <v>107000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8">
        <v>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1"/>
    </row>
    <row r="12" spans="1:23" ht="31.5" customHeight="1">
      <c r="A12" s="35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2">
        <v>0</v>
      </c>
      <c r="N12" s="92">
        <v>0</v>
      </c>
      <c r="O12" s="93">
        <v>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1">
        <v>0</v>
      </c>
      <c r="N13" s="91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100">
        <v>0</v>
      </c>
      <c r="U13" s="100">
        <v>0</v>
      </c>
      <c r="V13" s="124">
        <v>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1">
        <v>0</v>
      </c>
      <c r="N14" s="91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1.5" customHeight="1">
      <c r="A17" s="35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91">
        <v>0</v>
      </c>
      <c r="N17" s="91">
        <v>0</v>
      </c>
      <c r="O17" s="93">
        <v>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1.5" customHeight="1" thickBot="1">
      <c r="A18" s="36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33</v>
      </c>
      <c r="B19" s="41">
        <f>SUM(B7:B18)</f>
        <v>2</v>
      </c>
      <c r="C19" s="42">
        <f aca="true" t="shared" si="0" ref="C19:S19">SUM(C7:C18)</f>
        <v>4</v>
      </c>
      <c r="D19" s="42">
        <f t="shared" si="0"/>
        <v>0</v>
      </c>
      <c r="E19" s="42">
        <f t="shared" si="0"/>
        <v>0</v>
      </c>
      <c r="F19" s="42">
        <f t="shared" si="0"/>
        <v>117</v>
      </c>
      <c r="G19" s="42">
        <f t="shared" si="0"/>
        <v>65</v>
      </c>
      <c r="H19" s="42">
        <f t="shared" si="0"/>
        <v>0</v>
      </c>
      <c r="I19" s="42">
        <f>SUM(I7:I18)</f>
        <v>0</v>
      </c>
      <c r="J19" s="42">
        <f>SUM(J7:J18)</f>
        <v>0</v>
      </c>
      <c r="K19" s="42">
        <f>SUM(K7:K18)</f>
        <v>0</v>
      </c>
      <c r="L19" s="42">
        <f t="shared" si="0"/>
        <v>186</v>
      </c>
      <c r="M19" s="43">
        <f t="shared" si="0"/>
        <v>19145.93</v>
      </c>
      <c r="N19" s="43">
        <f>SUM(N7:N18)</f>
        <v>20197.93</v>
      </c>
      <c r="O19" s="47">
        <f t="shared" si="0"/>
        <v>209300</v>
      </c>
      <c r="P19" s="44">
        <f t="shared" si="0"/>
        <v>1</v>
      </c>
      <c r="Q19" s="44">
        <f t="shared" si="0"/>
        <v>0</v>
      </c>
      <c r="R19" s="44">
        <f t="shared" si="0"/>
        <v>2</v>
      </c>
      <c r="S19" s="44">
        <f t="shared" si="0"/>
        <v>2</v>
      </c>
      <c r="T19" s="43">
        <f>SUM(T7:T18)</f>
        <v>272</v>
      </c>
      <c r="U19" s="43">
        <f>SUM(U7:U18)</f>
        <v>746.39</v>
      </c>
      <c r="V19" s="45">
        <f>SUM(V7:V18)</f>
        <v>11000</v>
      </c>
    </row>
    <row r="25" ht="15.75">
      <c r="V25" s="4"/>
    </row>
  </sheetData>
  <sheetProtection/>
  <mergeCells count="23">
    <mergeCell ref="A1:V1"/>
    <mergeCell ref="A4:A6"/>
    <mergeCell ref="R5:R6"/>
    <mergeCell ref="C4:L4"/>
    <mergeCell ref="P4:P6"/>
    <mergeCell ref="Q4:S4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P3:V3"/>
    <mergeCell ref="N4:N6"/>
    <mergeCell ref="O4:O6"/>
    <mergeCell ref="M4:M6"/>
    <mergeCell ref="S5:S6"/>
    <mergeCell ref="B3:O3"/>
    <mergeCell ref="B4:B6"/>
  </mergeCells>
  <printOptions horizontalCentered="1"/>
  <pageMargins left="0" right="0" top="0.59448818897637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X24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W16" sqref="W16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1">
        <v>0</v>
      </c>
      <c r="N7" s="91">
        <v>0</v>
      </c>
      <c r="O7" s="98">
        <v>0</v>
      </c>
      <c r="P7" s="10">
        <v>0</v>
      </c>
      <c r="Q7" s="10">
        <v>0</v>
      </c>
      <c r="R7" s="10">
        <v>0</v>
      </c>
      <c r="S7" s="10">
        <v>0</v>
      </c>
      <c r="T7" s="91">
        <v>0</v>
      </c>
      <c r="U7" s="91">
        <v>0</v>
      </c>
      <c r="V7" s="99">
        <v>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1">
        <v>0</v>
      </c>
      <c r="N8" s="91">
        <v>0</v>
      </c>
      <c r="O8" s="28">
        <v>0</v>
      </c>
      <c r="P8" s="10">
        <v>0</v>
      </c>
      <c r="Q8" s="10">
        <v>0</v>
      </c>
      <c r="R8" s="10">
        <v>0</v>
      </c>
      <c r="S8" s="10">
        <v>0</v>
      </c>
      <c r="T8" s="91">
        <v>0</v>
      </c>
      <c r="U8" s="91">
        <v>0</v>
      </c>
      <c r="V8" s="8">
        <v>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2"/>
    </row>
    <row r="10" spans="1:23" ht="31.5" customHeight="1">
      <c r="A10" s="36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91">
        <v>0</v>
      </c>
      <c r="N10" s="91">
        <v>0</v>
      </c>
      <c r="O10" s="28">
        <v>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8">
        <v>0</v>
      </c>
      <c r="W10" s="2"/>
    </row>
    <row r="11" spans="1:23" ht="31.5" customHeight="1">
      <c r="A11" s="36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1">
        <v>0</v>
      </c>
      <c r="N11" s="91">
        <v>0</v>
      </c>
      <c r="O11" s="28">
        <v>0</v>
      </c>
      <c r="P11" s="10">
        <v>1</v>
      </c>
      <c r="Q11" s="10">
        <v>0</v>
      </c>
      <c r="R11" s="10">
        <v>1</v>
      </c>
      <c r="S11" s="10">
        <v>1</v>
      </c>
      <c r="T11" s="57">
        <v>106</v>
      </c>
      <c r="U11" s="57">
        <v>363.99</v>
      </c>
      <c r="V11" s="112">
        <v>4800</v>
      </c>
      <c r="W11" s="2"/>
    </row>
    <row r="12" spans="1:23" ht="31.5" customHeight="1">
      <c r="A12" s="35" t="s">
        <v>9</v>
      </c>
      <c r="B12" s="10">
        <v>1</v>
      </c>
      <c r="C12" s="10">
        <v>0</v>
      </c>
      <c r="D12" s="10">
        <v>0</v>
      </c>
      <c r="E12" s="10">
        <v>0</v>
      </c>
      <c r="F12" s="10">
        <v>0</v>
      </c>
      <c r="G12" s="10">
        <v>36</v>
      </c>
      <c r="H12" s="10">
        <v>0</v>
      </c>
      <c r="I12" s="10">
        <v>0</v>
      </c>
      <c r="J12" s="10">
        <v>0</v>
      </c>
      <c r="K12" s="10">
        <v>0</v>
      </c>
      <c r="L12" s="10">
        <v>36</v>
      </c>
      <c r="M12" s="31">
        <v>6967.76</v>
      </c>
      <c r="N12" s="31">
        <v>7232.5</v>
      </c>
      <c r="O12" s="89">
        <v>75800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8">
        <v>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1">
        <v>0</v>
      </c>
      <c r="N13" s="91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100">
        <v>0</v>
      </c>
      <c r="U13" s="100">
        <v>0</v>
      </c>
      <c r="V13" s="124">
        <v>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1">
        <v>0</v>
      </c>
      <c r="N14" s="91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1</v>
      </c>
      <c r="C16" s="10">
        <v>0</v>
      </c>
      <c r="D16" s="10">
        <v>0</v>
      </c>
      <c r="E16" s="10">
        <v>0</v>
      </c>
      <c r="F16" s="10">
        <v>42</v>
      </c>
      <c r="G16" s="10">
        <v>28</v>
      </c>
      <c r="H16" s="10">
        <v>0</v>
      </c>
      <c r="I16" s="10">
        <v>0</v>
      </c>
      <c r="J16" s="10">
        <v>0</v>
      </c>
      <c r="K16" s="10">
        <v>0</v>
      </c>
      <c r="L16" s="10">
        <v>70</v>
      </c>
      <c r="M16" s="31">
        <v>5501.13</v>
      </c>
      <c r="N16" s="31">
        <v>5892.99</v>
      </c>
      <c r="O16" s="89">
        <v>70000</v>
      </c>
      <c r="P16" s="10">
        <v>1</v>
      </c>
      <c r="Q16" s="10">
        <v>0</v>
      </c>
      <c r="R16" s="10">
        <v>2</v>
      </c>
      <c r="S16" s="10">
        <v>2</v>
      </c>
      <c r="T16" s="57">
        <v>149</v>
      </c>
      <c r="U16" s="57">
        <v>389.72</v>
      </c>
      <c r="V16" s="112">
        <v>4800</v>
      </c>
      <c r="W16" s="2"/>
    </row>
    <row r="17" spans="1:23" ht="31.5" customHeight="1">
      <c r="A17" s="35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91">
        <v>0</v>
      </c>
      <c r="N17" s="91">
        <v>0</v>
      </c>
      <c r="O17" s="93">
        <v>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1.5" customHeight="1" thickBot="1">
      <c r="A18" s="36" t="s">
        <v>12</v>
      </c>
      <c r="B18" s="24">
        <v>1</v>
      </c>
      <c r="C18" s="24">
        <v>0</v>
      </c>
      <c r="D18" s="24">
        <v>0</v>
      </c>
      <c r="E18" s="24">
        <v>4</v>
      </c>
      <c r="F18" s="24">
        <v>25</v>
      </c>
      <c r="G18" s="24">
        <v>40</v>
      </c>
      <c r="H18" s="24">
        <v>0</v>
      </c>
      <c r="I18" s="24">
        <v>0</v>
      </c>
      <c r="J18" s="24">
        <v>0</v>
      </c>
      <c r="K18" s="24">
        <v>0</v>
      </c>
      <c r="L18" s="24">
        <v>69</v>
      </c>
      <c r="M18" s="31">
        <v>9240.12</v>
      </c>
      <c r="N18" s="31">
        <v>9768.27</v>
      </c>
      <c r="O18" s="89">
        <v>113000</v>
      </c>
      <c r="P18" s="24">
        <v>0</v>
      </c>
      <c r="Q18" s="24">
        <v>0</v>
      </c>
      <c r="R18" s="24">
        <v>0</v>
      </c>
      <c r="S18" s="24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>SUM(B7:B18)</f>
        <v>3</v>
      </c>
      <c r="C19" s="42">
        <f aca="true" t="shared" si="0" ref="C19:S19">SUM(C7:C18)</f>
        <v>0</v>
      </c>
      <c r="D19" s="42">
        <f t="shared" si="0"/>
        <v>0</v>
      </c>
      <c r="E19" s="42">
        <f t="shared" si="0"/>
        <v>4</v>
      </c>
      <c r="F19" s="42">
        <f t="shared" si="0"/>
        <v>67</v>
      </c>
      <c r="G19" s="42">
        <f t="shared" si="0"/>
        <v>104</v>
      </c>
      <c r="H19" s="42">
        <f t="shared" si="0"/>
        <v>0</v>
      </c>
      <c r="I19" s="42">
        <f t="shared" si="0"/>
        <v>0</v>
      </c>
      <c r="J19" s="42">
        <f>SUM(J7:J18)</f>
        <v>0</v>
      </c>
      <c r="K19" s="42">
        <f>SUM(K7:K18)</f>
        <v>0</v>
      </c>
      <c r="L19" s="46">
        <f t="shared" si="0"/>
        <v>175</v>
      </c>
      <c r="M19" s="43">
        <f t="shared" si="0"/>
        <v>21709.010000000002</v>
      </c>
      <c r="N19" s="43">
        <f>SUM(N7:N18)</f>
        <v>22893.760000000002</v>
      </c>
      <c r="O19" s="47">
        <f t="shared" si="0"/>
        <v>258800</v>
      </c>
      <c r="P19" s="44">
        <f t="shared" si="0"/>
        <v>2</v>
      </c>
      <c r="Q19" s="44">
        <f t="shared" si="0"/>
        <v>0</v>
      </c>
      <c r="R19" s="44">
        <f t="shared" si="0"/>
        <v>3</v>
      </c>
      <c r="S19" s="44">
        <f t="shared" si="0"/>
        <v>3</v>
      </c>
      <c r="T19" s="43">
        <f>SUM(T7:T18)</f>
        <v>255</v>
      </c>
      <c r="U19" s="43">
        <f>SUM(U7:U18)</f>
        <v>753.71</v>
      </c>
      <c r="V19" s="45">
        <f>SUM(V7:V18)</f>
        <v>9600</v>
      </c>
    </row>
    <row r="24" ht="15.75">
      <c r="V24" s="4"/>
    </row>
  </sheetData>
  <sheetProtection/>
  <mergeCells count="23">
    <mergeCell ref="W1:X1"/>
    <mergeCell ref="T4:T6"/>
    <mergeCell ref="B3:O3"/>
    <mergeCell ref="P3:V3"/>
    <mergeCell ref="B4:B6"/>
    <mergeCell ref="C4:L4"/>
    <mergeCell ref="A1:V1"/>
    <mergeCell ref="A2:V2"/>
    <mergeCell ref="U4:U6"/>
    <mergeCell ref="N4:N6"/>
    <mergeCell ref="A4:A6"/>
    <mergeCell ref="D5:D6"/>
    <mergeCell ref="R5:R6"/>
    <mergeCell ref="O4:O6"/>
    <mergeCell ref="M4:M6"/>
    <mergeCell ref="E5:K5"/>
    <mergeCell ref="S5:S6"/>
    <mergeCell ref="V4:V6"/>
    <mergeCell ref="P4:P6"/>
    <mergeCell ref="Q4:S4"/>
    <mergeCell ref="C5:C6"/>
    <mergeCell ref="Q5:Q6"/>
    <mergeCell ref="L5:L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X25"/>
  <sheetViews>
    <sheetView zoomScale="70" zoomScaleNormal="70" zoomScaleSheetLayoutView="85" zoomScalePageLayoutView="0" workbookViewId="0" topLeftCell="A7">
      <selection activeCell="B18" sqref="B18:V18"/>
    </sheetView>
  </sheetViews>
  <sheetFormatPr defaultColWidth="10.125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2.7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</cols>
  <sheetData>
    <row r="1" spans="1:24" ht="34.5" customHeight="1">
      <c r="A1" s="150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0" customHeight="1">
      <c r="A7" s="36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0">
        <v>0</v>
      </c>
      <c r="N7" s="100">
        <v>0</v>
      </c>
      <c r="O7" s="98">
        <v>0</v>
      </c>
      <c r="P7" s="10">
        <v>0</v>
      </c>
      <c r="Q7" s="10">
        <v>0</v>
      </c>
      <c r="R7" s="10">
        <v>0</v>
      </c>
      <c r="S7" s="10">
        <v>0</v>
      </c>
      <c r="T7" s="100">
        <v>0</v>
      </c>
      <c r="U7" s="100">
        <v>0</v>
      </c>
      <c r="V7" s="99">
        <v>0</v>
      </c>
      <c r="W7" s="2"/>
    </row>
    <row r="8" spans="1:23" ht="30" customHeight="1">
      <c r="A8" s="35" t="s">
        <v>5</v>
      </c>
      <c r="B8" s="10">
        <v>1</v>
      </c>
      <c r="C8" s="10">
        <v>0</v>
      </c>
      <c r="D8" s="10">
        <v>0</v>
      </c>
      <c r="E8" s="10">
        <v>198</v>
      </c>
      <c r="F8" s="10">
        <v>258</v>
      </c>
      <c r="G8" s="10">
        <v>134</v>
      </c>
      <c r="H8" s="10">
        <v>0</v>
      </c>
      <c r="I8" s="10">
        <v>0</v>
      </c>
      <c r="J8" s="10">
        <v>0</v>
      </c>
      <c r="K8" s="10">
        <v>0</v>
      </c>
      <c r="L8" s="10">
        <v>590</v>
      </c>
      <c r="M8" s="31">
        <v>45707.03</v>
      </c>
      <c r="N8" s="31">
        <v>48086.27</v>
      </c>
      <c r="O8" s="89">
        <v>577665</v>
      </c>
      <c r="P8" s="10">
        <v>0</v>
      </c>
      <c r="Q8" s="10">
        <v>0</v>
      </c>
      <c r="R8" s="10">
        <v>0</v>
      </c>
      <c r="S8" s="10">
        <v>0</v>
      </c>
      <c r="T8" s="100">
        <v>0</v>
      </c>
      <c r="U8" s="100">
        <v>0</v>
      </c>
      <c r="V8" s="8">
        <v>0</v>
      </c>
      <c r="W8" s="2"/>
    </row>
    <row r="9" spans="1:23" ht="30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2"/>
    </row>
    <row r="10" spans="1:23" ht="30" customHeight="1">
      <c r="A10" s="36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91">
        <v>0</v>
      </c>
      <c r="N10" s="91">
        <v>0</v>
      </c>
      <c r="O10" s="28">
        <v>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8">
        <v>0</v>
      </c>
      <c r="W10" s="2"/>
    </row>
    <row r="11" spans="1:23" ht="30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0" customHeight="1">
      <c r="A12" s="35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2">
        <v>0</v>
      </c>
      <c r="N12" s="92">
        <v>0</v>
      </c>
      <c r="O12" s="93">
        <v>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0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1">
        <v>0</v>
      </c>
      <c r="N13" s="91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100">
        <v>0</v>
      </c>
      <c r="U13" s="100">
        <v>0</v>
      </c>
      <c r="V13" s="124">
        <v>0</v>
      </c>
      <c r="W13" s="1"/>
    </row>
    <row r="14" spans="1:23" ht="30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1">
        <v>0</v>
      </c>
      <c r="N14" s="91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0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0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0" customHeight="1">
      <c r="A17" s="35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91">
        <v>0</v>
      </c>
      <c r="N17" s="91">
        <v>0</v>
      </c>
      <c r="O17" s="93">
        <v>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0" customHeight="1" thickBot="1">
      <c r="A18" s="36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 aca="true" t="shared" si="0" ref="B19:V19">SUM(B7:B18)</f>
        <v>1</v>
      </c>
      <c r="C19" s="42">
        <f t="shared" si="0"/>
        <v>0</v>
      </c>
      <c r="D19" s="42">
        <f t="shared" si="0"/>
        <v>0</v>
      </c>
      <c r="E19" s="42">
        <f t="shared" si="0"/>
        <v>198</v>
      </c>
      <c r="F19" s="42">
        <f t="shared" si="0"/>
        <v>258</v>
      </c>
      <c r="G19" s="42">
        <f t="shared" si="0"/>
        <v>134</v>
      </c>
      <c r="H19" s="42">
        <f t="shared" si="0"/>
        <v>0</v>
      </c>
      <c r="I19" s="42">
        <f t="shared" si="0"/>
        <v>0</v>
      </c>
      <c r="J19" s="42">
        <f t="shared" si="0"/>
        <v>0</v>
      </c>
      <c r="K19" s="42">
        <f t="shared" si="0"/>
        <v>0</v>
      </c>
      <c r="L19" s="42">
        <f t="shared" si="0"/>
        <v>590</v>
      </c>
      <c r="M19" s="43">
        <f t="shared" si="0"/>
        <v>45707.03</v>
      </c>
      <c r="N19" s="43">
        <f t="shared" si="0"/>
        <v>48086.27</v>
      </c>
      <c r="O19" s="47">
        <f t="shared" si="0"/>
        <v>577665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44">
        <f t="shared" si="0"/>
        <v>0</v>
      </c>
      <c r="T19" s="43">
        <f t="shared" si="0"/>
        <v>0</v>
      </c>
      <c r="U19" s="43">
        <f t="shared" si="0"/>
        <v>0</v>
      </c>
      <c r="V19" s="45">
        <f t="shared" si="0"/>
        <v>0</v>
      </c>
    </row>
    <row r="20" spans="2:23" ht="16.5" hidden="1" thickBot="1">
      <c r="B20" s="11">
        <f>SUM(B19)-1</f>
        <v>0</v>
      </c>
      <c r="C20" s="11" t="e">
        <f>SUM(C19)-#REF!</f>
        <v>#REF!</v>
      </c>
      <c r="D20" s="11" t="e">
        <f>SUM(D19)-#REF!</f>
        <v>#REF!</v>
      </c>
      <c r="E20" s="11" t="e">
        <f>SUM(E19)-#REF!</f>
        <v>#REF!</v>
      </c>
      <c r="F20" s="11" t="e">
        <f>SUM(F19)-#REF!</f>
        <v>#REF!</v>
      </c>
      <c r="G20" s="11" t="e">
        <f>SUM(G19)-#REF!</f>
        <v>#REF!</v>
      </c>
      <c r="H20" s="11" t="e">
        <f>SUM(H19)-#REF!</f>
        <v>#REF!</v>
      </c>
      <c r="I20" s="11" t="e">
        <f>SUM(I19)-#REF!</f>
        <v>#REF!</v>
      </c>
      <c r="J20" s="11" t="e">
        <f>SUM(J19)-#REF!</f>
        <v>#REF!</v>
      </c>
      <c r="K20" s="11" t="e">
        <f>SUM(K19)-#REF!</f>
        <v>#REF!</v>
      </c>
      <c r="L20" s="25" t="e">
        <f>L19-#REF!</f>
        <v>#REF!</v>
      </c>
      <c r="M20" s="26" t="e">
        <f>M19-#REF!</f>
        <v>#REF!</v>
      </c>
      <c r="N20" s="27" t="e">
        <f>N19-#REF!</f>
        <v>#REF!</v>
      </c>
      <c r="O20" s="26" t="e">
        <f>O19-#REF!</f>
        <v>#REF!</v>
      </c>
      <c r="P20" s="27" t="e">
        <f>P19-#REF!</f>
        <v>#REF!</v>
      </c>
      <c r="Q20" s="27" t="e">
        <f>Q19-#REF!</f>
        <v>#REF!</v>
      </c>
      <c r="R20" s="27" t="e">
        <f>R19-#REF!</f>
        <v>#REF!</v>
      </c>
      <c r="S20" s="26" t="e">
        <f>SUM(Q20:R20)</f>
        <v>#REF!</v>
      </c>
      <c r="T20" s="27" t="e">
        <f>T19-#REF!</f>
        <v>#REF!</v>
      </c>
      <c r="U20" s="27" t="e">
        <f>U19-#REF!</f>
        <v>#REF!</v>
      </c>
      <c r="V20" s="27" t="e">
        <f>V19-#REF!</f>
        <v>#REF!</v>
      </c>
      <c r="W20" s="27"/>
    </row>
    <row r="21" ht="15.75" hidden="1"/>
    <row r="25" ht="15.75">
      <c r="V25" s="4"/>
    </row>
  </sheetData>
  <sheetProtection/>
  <mergeCells count="23">
    <mergeCell ref="P3:V3"/>
    <mergeCell ref="B3:O3"/>
    <mergeCell ref="S5:S6"/>
    <mergeCell ref="A1:V1"/>
    <mergeCell ref="R5:R6"/>
    <mergeCell ref="B4:B6"/>
    <mergeCell ref="A2:V2"/>
    <mergeCell ref="A4:A6"/>
    <mergeCell ref="M4:M6"/>
    <mergeCell ref="T4:T6"/>
    <mergeCell ref="Q5:Q6"/>
    <mergeCell ref="O4:O6"/>
    <mergeCell ref="Q4:S4"/>
    <mergeCell ref="C4:L4"/>
    <mergeCell ref="P4:P6"/>
    <mergeCell ref="U4:U6"/>
    <mergeCell ref="W1:X1"/>
    <mergeCell ref="C5:C6"/>
    <mergeCell ref="D5:D6"/>
    <mergeCell ref="E5:K5"/>
    <mergeCell ref="L5:L6"/>
    <mergeCell ref="V4:V6"/>
    <mergeCell ref="N4:N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B18" sqref="B18:V18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3" width="11.75390625" style="0" customWidth="1"/>
    <col min="14" max="14" width="11.25390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0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91">
        <v>0</v>
      </c>
      <c r="N7" s="91">
        <v>0</v>
      </c>
      <c r="O7" s="98">
        <v>0</v>
      </c>
      <c r="P7" s="10">
        <v>0</v>
      </c>
      <c r="Q7" s="10">
        <v>0</v>
      </c>
      <c r="R7" s="10">
        <v>0</v>
      </c>
      <c r="S7" s="10">
        <v>0</v>
      </c>
      <c r="T7" s="91">
        <v>0</v>
      </c>
      <c r="U7" s="91">
        <v>0</v>
      </c>
      <c r="V7" s="99">
        <v>0</v>
      </c>
      <c r="W7" s="2"/>
    </row>
    <row r="8" spans="1:23" ht="31.5" customHeight="1">
      <c r="A8" s="35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91">
        <v>0</v>
      </c>
      <c r="N8" s="91">
        <v>0</v>
      </c>
      <c r="O8" s="98">
        <v>0</v>
      </c>
      <c r="P8" s="10">
        <v>0</v>
      </c>
      <c r="Q8" s="10">
        <v>0</v>
      </c>
      <c r="R8" s="10">
        <v>0</v>
      </c>
      <c r="S8" s="10">
        <v>0</v>
      </c>
      <c r="T8" s="91">
        <v>0</v>
      </c>
      <c r="U8" s="91">
        <v>0</v>
      </c>
      <c r="V8" s="99">
        <v>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2"/>
    </row>
    <row r="10" spans="1:23" ht="31.5" customHeight="1">
      <c r="A10" s="36" t="s">
        <v>7</v>
      </c>
      <c r="B10" s="10">
        <v>1</v>
      </c>
      <c r="C10" s="10">
        <v>10</v>
      </c>
      <c r="D10" s="10">
        <v>0</v>
      </c>
      <c r="E10" s="10">
        <v>318</v>
      </c>
      <c r="F10" s="10">
        <v>613</v>
      </c>
      <c r="G10" s="10">
        <v>174</v>
      </c>
      <c r="H10" s="10">
        <v>0</v>
      </c>
      <c r="I10" s="10">
        <v>0</v>
      </c>
      <c r="J10" s="10">
        <v>0</v>
      </c>
      <c r="K10" s="10">
        <v>0</v>
      </c>
      <c r="L10" s="10">
        <v>1115</v>
      </c>
      <c r="M10" s="31">
        <v>83100.07</v>
      </c>
      <c r="N10" s="31">
        <v>85690.55</v>
      </c>
      <c r="O10" s="89">
        <v>1330000</v>
      </c>
      <c r="P10" s="10">
        <v>0</v>
      </c>
      <c r="Q10" s="10">
        <v>0</v>
      </c>
      <c r="R10" s="10">
        <v>0</v>
      </c>
      <c r="S10" s="10">
        <v>0</v>
      </c>
      <c r="T10" s="91">
        <v>0</v>
      </c>
      <c r="U10" s="91">
        <v>0</v>
      </c>
      <c r="V10" s="8">
        <v>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5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2">
        <v>0</v>
      </c>
      <c r="N12" s="92">
        <v>0</v>
      </c>
      <c r="O12" s="93">
        <v>0</v>
      </c>
      <c r="P12" s="10">
        <v>0</v>
      </c>
      <c r="Q12" s="10">
        <v>0</v>
      </c>
      <c r="R12" s="10">
        <v>0</v>
      </c>
      <c r="S12" s="10">
        <v>0</v>
      </c>
      <c r="T12" s="91">
        <v>0</v>
      </c>
      <c r="U12" s="91">
        <v>0</v>
      </c>
      <c r="V12" s="94">
        <v>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1">
        <v>0</v>
      </c>
      <c r="N13" s="91">
        <v>0</v>
      </c>
      <c r="O13" s="93">
        <v>0</v>
      </c>
      <c r="P13" s="10">
        <v>0</v>
      </c>
      <c r="Q13" s="10">
        <v>0</v>
      </c>
      <c r="R13" s="10">
        <v>0</v>
      </c>
      <c r="S13" s="10">
        <v>0</v>
      </c>
      <c r="T13" s="100">
        <v>0</v>
      </c>
      <c r="U13" s="100">
        <v>0</v>
      </c>
      <c r="V13" s="124">
        <v>0</v>
      </c>
      <c r="W13" s="1"/>
    </row>
    <row r="14" spans="1:23" ht="31.5" customHeight="1">
      <c r="A14" s="35" t="s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41</v>
      </c>
      <c r="G14" s="10">
        <v>42</v>
      </c>
      <c r="H14" s="10">
        <v>0</v>
      </c>
      <c r="I14" s="10">
        <v>0</v>
      </c>
      <c r="J14" s="10">
        <v>0</v>
      </c>
      <c r="K14" s="10">
        <v>0</v>
      </c>
      <c r="L14" s="10">
        <v>83</v>
      </c>
      <c r="M14" s="31">
        <v>8099.36</v>
      </c>
      <c r="N14" s="31">
        <v>8510.85</v>
      </c>
      <c r="O14" s="89">
        <v>100000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0</v>
      </c>
      <c r="Q15" s="10">
        <v>0</v>
      </c>
      <c r="R15" s="10">
        <v>0</v>
      </c>
      <c r="S15" s="10">
        <v>0</v>
      </c>
      <c r="T15" s="100">
        <v>0</v>
      </c>
      <c r="U15" s="100">
        <v>0</v>
      </c>
      <c r="V15" s="124">
        <v>0</v>
      </c>
      <c r="W15" s="2"/>
    </row>
    <row r="16" spans="1:23" ht="31.5" customHeight="1">
      <c r="A16" s="35" t="s">
        <v>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91">
        <v>0</v>
      </c>
      <c r="N16" s="91">
        <v>0</v>
      </c>
      <c r="O16" s="93">
        <v>0</v>
      </c>
      <c r="P16" s="10">
        <v>0</v>
      </c>
      <c r="Q16" s="10">
        <v>0</v>
      </c>
      <c r="R16" s="10">
        <v>0</v>
      </c>
      <c r="S16" s="10">
        <v>0</v>
      </c>
      <c r="T16" s="100">
        <v>0</v>
      </c>
      <c r="U16" s="100">
        <v>0</v>
      </c>
      <c r="V16" s="124">
        <v>0</v>
      </c>
      <c r="W16" s="2"/>
    </row>
    <row r="17" spans="1:23" ht="31.5" customHeight="1">
      <c r="A17" s="35" t="s">
        <v>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91">
        <v>0</v>
      </c>
      <c r="N17" s="91">
        <v>0</v>
      </c>
      <c r="O17" s="93">
        <v>0</v>
      </c>
      <c r="P17" s="10">
        <v>0</v>
      </c>
      <c r="Q17" s="10">
        <v>0</v>
      </c>
      <c r="R17" s="10">
        <v>0</v>
      </c>
      <c r="S17" s="10">
        <v>0</v>
      </c>
      <c r="T17" s="100">
        <v>0</v>
      </c>
      <c r="U17" s="100">
        <v>0</v>
      </c>
      <c r="V17" s="124">
        <v>0</v>
      </c>
      <c r="W17" s="2"/>
    </row>
    <row r="18" spans="1:23" ht="31.5" customHeight="1" thickBot="1">
      <c r="A18" s="36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 thickTop="1">
      <c r="A19" s="40" t="s">
        <v>3</v>
      </c>
      <c r="B19" s="41">
        <f>SUM(B7:B18)</f>
        <v>2</v>
      </c>
      <c r="C19" s="42">
        <f aca="true" t="shared" si="0" ref="C19:S19">SUM(C7:C18)</f>
        <v>10</v>
      </c>
      <c r="D19" s="42">
        <f t="shared" si="0"/>
        <v>0</v>
      </c>
      <c r="E19" s="42">
        <f t="shared" si="0"/>
        <v>318</v>
      </c>
      <c r="F19" s="42">
        <f t="shared" si="0"/>
        <v>654</v>
      </c>
      <c r="G19" s="42">
        <f t="shared" si="0"/>
        <v>216</v>
      </c>
      <c r="H19" s="42">
        <f t="shared" si="0"/>
        <v>0</v>
      </c>
      <c r="I19" s="42">
        <f t="shared" si="0"/>
        <v>0</v>
      </c>
      <c r="J19" s="42">
        <f>SUM(J7:J18)</f>
        <v>0</v>
      </c>
      <c r="K19" s="42">
        <f>SUM(K7:K18)</f>
        <v>0</v>
      </c>
      <c r="L19" s="42">
        <f t="shared" si="0"/>
        <v>1198</v>
      </c>
      <c r="M19" s="48">
        <f t="shared" si="0"/>
        <v>91199.43000000001</v>
      </c>
      <c r="N19" s="48">
        <f>SUM(N7:N18)</f>
        <v>94201.40000000001</v>
      </c>
      <c r="O19" s="47">
        <f t="shared" si="0"/>
        <v>1430000</v>
      </c>
      <c r="P19" s="44">
        <f t="shared" si="0"/>
        <v>0</v>
      </c>
      <c r="Q19" s="44">
        <f t="shared" si="0"/>
        <v>0</v>
      </c>
      <c r="R19" s="44">
        <f t="shared" si="0"/>
        <v>0</v>
      </c>
      <c r="S19" s="44">
        <f t="shared" si="0"/>
        <v>0</v>
      </c>
      <c r="T19" s="129">
        <f>SUM(T7:T18)</f>
        <v>0</v>
      </c>
      <c r="U19" s="130">
        <f>SUM(U7:U18)</f>
        <v>0</v>
      </c>
      <c r="V19" s="49">
        <f>SUM(V7:V18)</f>
        <v>0</v>
      </c>
    </row>
    <row r="25" ht="15.75">
      <c r="V25" s="4"/>
    </row>
  </sheetData>
  <sheetProtection/>
  <mergeCells count="23">
    <mergeCell ref="A1:V1"/>
    <mergeCell ref="A4:A6"/>
    <mergeCell ref="R5:R6"/>
    <mergeCell ref="C4:L4"/>
    <mergeCell ref="P4:P6"/>
    <mergeCell ref="Q4:S4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P3:V3"/>
    <mergeCell ref="N4:N6"/>
    <mergeCell ref="O4:O6"/>
    <mergeCell ref="M4:M6"/>
    <mergeCell ref="S5:S6"/>
    <mergeCell ref="B3:O3"/>
    <mergeCell ref="B4:B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A1:X25"/>
  <sheetViews>
    <sheetView zoomScale="70" zoomScaleNormal="70" zoomScaleSheetLayoutView="85" zoomScalePageLayoutView="0" workbookViewId="0" topLeftCell="A1">
      <pane ySplit="6" topLeftCell="A10" activePane="bottomLeft" state="frozen"/>
      <selection pane="topLeft" activeCell="A1" sqref="A1"/>
      <selection pane="bottomLeft" activeCell="B18" sqref="B18:V18"/>
    </sheetView>
  </sheetViews>
  <sheetFormatPr defaultColWidth="0" defaultRowHeight="16.5"/>
  <cols>
    <col min="1" max="1" width="7.75390625" style="38" customWidth="1"/>
    <col min="2" max="2" width="4.75390625" style="0" customWidth="1"/>
    <col min="3" max="11" width="5.25390625" style="0" customWidth="1"/>
    <col min="12" max="12" width="6.25390625" style="0" customWidth="1"/>
    <col min="13" max="14" width="12.625" style="0" customWidth="1"/>
    <col min="15" max="15" width="11.75390625" style="0" customWidth="1"/>
    <col min="16" max="16" width="4.75390625" style="0" customWidth="1"/>
    <col min="17" max="19" width="5.25390625" style="0" customWidth="1"/>
    <col min="20" max="22" width="11.75390625" style="0" customWidth="1"/>
    <col min="23" max="23" width="8.875" style="0" customWidth="1"/>
    <col min="24" max="16384" width="0" style="0" hidden="1" customWidth="1"/>
  </cols>
  <sheetData>
    <row r="1" spans="1:24" ht="34.5" customHeight="1">
      <c r="A1" s="150" t="s">
        <v>86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1"/>
      <c r="R1" s="151"/>
      <c r="S1" s="151"/>
      <c r="T1" s="151"/>
      <c r="U1" s="151"/>
      <c r="V1" s="151"/>
      <c r="W1" s="143"/>
      <c r="X1" s="143"/>
    </row>
    <row r="2" spans="1:22" ht="28.5" customHeight="1" thickBot="1">
      <c r="A2" s="136" t="str">
        <f>'楠梓'!A2</f>
        <v>(自111年1月1日至111年12月31日止)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 s="3" customFormat="1" ht="24.75" customHeight="1">
      <c r="A3" s="33" t="s">
        <v>16</v>
      </c>
      <c r="B3" s="153" t="s">
        <v>40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5"/>
      <c r="P3" s="156" t="s">
        <v>41</v>
      </c>
      <c r="Q3" s="154"/>
      <c r="R3" s="154"/>
      <c r="S3" s="154"/>
      <c r="T3" s="154"/>
      <c r="U3" s="154"/>
      <c r="V3" s="157"/>
    </row>
    <row r="4" spans="1:22" s="3" customFormat="1" ht="21.75" customHeight="1">
      <c r="A4" s="131" t="s">
        <v>17</v>
      </c>
      <c r="B4" s="134" t="s">
        <v>18</v>
      </c>
      <c r="C4" s="144" t="s">
        <v>19</v>
      </c>
      <c r="D4" s="145"/>
      <c r="E4" s="145"/>
      <c r="F4" s="145"/>
      <c r="G4" s="145"/>
      <c r="H4" s="145"/>
      <c r="I4" s="145"/>
      <c r="J4" s="145"/>
      <c r="K4" s="145"/>
      <c r="L4" s="146"/>
      <c r="M4" s="137" t="s">
        <v>34</v>
      </c>
      <c r="N4" s="137" t="s">
        <v>36</v>
      </c>
      <c r="O4" s="158" t="s">
        <v>39</v>
      </c>
      <c r="P4" s="140" t="s">
        <v>18</v>
      </c>
      <c r="Q4" s="144" t="s">
        <v>19</v>
      </c>
      <c r="R4" s="145"/>
      <c r="S4" s="146"/>
      <c r="T4" s="137" t="s">
        <v>35</v>
      </c>
      <c r="U4" s="137" t="s">
        <v>37</v>
      </c>
      <c r="V4" s="147" t="s">
        <v>38</v>
      </c>
    </row>
    <row r="5" spans="1:22" s="3" customFormat="1" ht="21.75" customHeight="1">
      <c r="A5" s="132"/>
      <c r="B5" s="152"/>
      <c r="C5" s="134" t="s">
        <v>20</v>
      </c>
      <c r="D5" s="134" t="s">
        <v>21</v>
      </c>
      <c r="E5" s="144" t="s">
        <v>22</v>
      </c>
      <c r="F5" s="145"/>
      <c r="G5" s="145"/>
      <c r="H5" s="145"/>
      <c r="I5" s="145"/>
      <c r="J5" s="145"/>
      <c r="K5" s="146"/>
      <c r="L5" s="134" t="s">
        <v>23</v>
      </c>
      <c r="M5" s="138"/>
      <c r="N5" s="138"/>
      <c r="O5" s="159"/>
      <c r="P5" s="141"/>
      <c r="Q5" s="134" t="s">
        <v>20</v>
      </c>
      <c r="R5" s="134" t="s">
        <v>24</v>
      </c>
      <c r="S5" s="134" t="s">
        <v>23</v>
      </c>
      <c r="T5" s="138"/>
      <c r="U5" s="138"/>
      <c r="V5" s="148"/>
    </row>
    <row r="6" spans="1:22" s="3" customFormat="1" ht="21.75" customHeight="1">
      <c r="A6" s="133"/>
      <c r="B6" s="135"/>
      <c r="C6" s="135"/>
      <c r="D6" s="135"/>
      <c r="E6" s="12" t="s">
        <v>25</v>
      </c>
      <c r="F6" s="12" t="s">
        <v>26</v>
      </c>
      <c r="G6" s="12" t="s">
        <v>27</v>
      </c>
      <c r="H6" s="12" t="s">
        <v>28</v>
      </c>
      <c r="I6" s="12" t="s">
        <v>29</v>
      </c>
      <c r="J6" s="12" t="s">
        <v>15</v>
      </c>
      <c r="K6" s="34" t="s">
        <v>30</v>
      </c>
      <c r="L6" s="135"/>
      <c r="M6" s="139"/>
      <c r="N6" s="139"/>
      <c r="O6" s="160"/>
      <c r="P6" s="142"/>
      <c r="Q6" s="135"/>
      <c r="R6" s="135"/>
      <c r="S6" s="135"/>
      <c r="T6" s="139"/>
      <c r="U6" s="139"/>
      <c r="V6" s="149"/>
    </row>
    <row r="7" spans="1:23" ht="31.5" customHeight="1">
      <c r="A7" s="35" t="s">
        <v>4</v>
      </c>
      <c r="B7" s="10">
        <v>1</v>
      </c>
      <c r="C7" s="10">
        <v>0</v>
      </c>
      <c r="D7" s="10">
        <v>0</v>
      </c>
      <c r="E7" s="10">
        <v>0</v>
      </c>
      <c r="F7" s="10">
        <v>28</v>
      </c>
      <c r="G7" s="10">
        <v>70</v>
      </c>
      <c r="H7" s="10">
        <v>0</v>
      </c>
      <c r="I7" s="10">
        <v>0</v>
      </c>
      <c r="J7" s="10">
        <v>0</v>
      </c>
      <c r="K7" s="10">
        <v>0</v>
      </c>
      <c r="L7" s="10">
        <v>98</v>
      </c>
      <c r="M7" s="31">
        <v>10064.01</v>
      </c>
      <c r="N7" s="31">
        <v>10190.63</v>
      </c>
      <c r="O7" s="89">
        <v>100000</v>
      </c>
      <c r="P7" s="10">
        <v>2</v>
      </c>
      <c r="Q7" s="10">
        <v>4</v>
      </c>
      <c r="R7" s="10">
        <v>4</v>
      </c>
      <c r="S7" s="10">
        <v>8</v>
      </c>
      <c r="T7" s="31">
        <v>868.57</v>
      </c>
      <c r="U7" s="31">
        <v>2526.79</v>
      </c>
      <c r="V7" s="97">
        <v>31500</v>
      </c>
      <c r="W7" s="2"/>
    </row>
    <row r="8" spans="1:23" ht="31.5" customHeight="1">
      <c r="A8" s="35" t="s">
        <v>5</v>
      </c>
      <c r="B8" s="10">
        <v>1</v>
      </c>
      <c r="C8" s="10">
        <v>0</v>
      </c>
      <c r="D8" s="10">
        <v>0</v>
      </c>
      <c r="E8" s="10">
        <v>0</v>
      </c>
      <c r="F8" s="10">
        <v>48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48</v>
      </c>
      <c r="M8" s="31">
        <v>4341.3</v>
      </c>
      <c r="N8" s="31">
        <v>4535.54</v>
      </c>
      <c r="O8" s="89">
        <v>55000</v>
      </c>
      <c r="P8" s="10">
        <v>0</v>
      </c>
      <c r="Q8" s="10">
        <v>0</v>
      </c>
      <c r="R8" s="10">
        <v>0</v>
      </c>
      <c r="S8" s="10">
        <v>0</v>
      </c>
      <c r="T8" s="100">
        <v>0</v>
      </c>
      <c r="U8" s="100">
        <v>0</v>
      </c>
      <c r="V8" s="8">
        <v>0</v>
      </c>
      <c r="W8" s="2"/>
    </row>
    <row r="9" spans="1:23" ht="31.5" customHeight="1">
      <c r="A9" s="35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91">
        <v>0</v>
      </c>
      <c r="N9" s="91">
        <v>0</v>
      </c>
      <c r="O9" s="28">
        <v>0</v>
      </c>
      <c r="P9" s="10">
        <v>0</v>
      </c>
      <c r="Q9" s="10">
        <v>0</v>
      </c>
      <c r="R9" s="10">
        <v>0</v>
      </c>
      <c r="S9" s="10">
        <v>0</v>
      </c>
      <c r="T9" s="91">
        <v>0</v>
      </c>
      <c r="U9" s="91">
        <v>0</v>
      </c>
      <c r="V9" s="8">
        <v>0</v>
      </c>
      <c r="W9" s="2"/>
    </row>
    <row r="10" spans="1:23" ht="31.5" customHeight="1">
      <c r="A10" s="36" t="s">
        <v>7</v>
      </c>
      <c r="B10" s="10">
        <v>2</v>
      </c>
      <c r="C10" s="10">
        <v>2</v>
      </c>
      <c r="D10" s="10">
        <v>0</v>
      </c>
      <c r="E10" s="10">
        <v>0</v>
      </c>
      <c r="F10" s="10">
        <v>5</v>
      </c>
      <c r="G10" s="10">
        <v>75</v>
      </c>
      <c r="H10" s="10">
        <v>29</v>
      </c>
      <c r="I10" s="10">
        <v>0</v>
      </c>
      <c r="J10" s="10">
        <v>0</v>
      </c>
      <c r="K10" s="10">
        <v>0</v>
      </c>
      <c r="L10" s="10">
        <v>111</v>
      </c>
      <c r="M10" s="31">
        <v>16328.29</v>
      </c>
      <c r="N10" s="31">
        <v>16855.85</v>
      </c>
      <c r="O10" s="89">
        <v>159050</v>
      </c>
      <c r="P10" s="10">
        <v>1</v>
      </c>
      <c r="Q10" s="10">
        <v>0</v>
      </c>
      <c r="R10" s="10">
        <v>2</v>
      </c>
      <c r="S10" s="10">
        <v>2</v>
      </c>
      <c r="T10" s="57">
        <v>171.9</v>
      </c>
      <c r="U10" s="57">
        <v>461.92</v>
      </c>
      <c r="V10" s="112">
        <v>5000</v>
      </c>
      <c r="W10" s="2"/>
    </row>
    <row r="11" spans="1:23" ht="31.5" customHeight="1">
      <c r="A11" s="35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92">
        <v>0</v>
      </c>
      <c r="N11" s="92">
        <v>0</v>
      </c>
      <c r="O11" s="93">
        <v>0</v>
      </c>
      <c r="P11" s="10">
        <v>0</v>
      </c>
      <c r="Q11" s="10">
        <v>0</v>
      </c>
      <c r="R11" s="10">
        <v>0</v>
      </c>
      <c r="S11" s="10">
        <v>0</v>
      </c>
      <c r="T11" s="91">
        <v>0</v>
      </c>
      <c r="U11" s="91">
        <v>0</v>
      </c>
      <c r="V11" s="94">
        <v>0</v>
      </c>
      <c r="W11" s="2"/>
    </row>
    <row r="12" spans="1:23" ht="31.5" customHeight="1">
      <c r="A12" s="35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92">
        <v>0</v>
      </c>
      <c r="N12" s="92">
        <v>0</v>
      </c>
      <c r="O12" s="93">
        <v>0</v>
      </c>
      <c r="P12" s="10">
        <v>1</v>
      </c>
      <c r="Q12" s="10">
        <v>0</v>
      </c>
      <c r="R12" s="10">
        <v>8</v>
      </c>
      <c r="S12" s="10">
        <v>8</v>
      </c>
      <c r="T12" s="57">
        <v>631</v>
      </c>
      <c r="U12" s="57">
        <v>2379.83</v>
      </c>
      <c r="V12" s="112">
        <v>34200</v>
      </c>
      <c r="W12" s="2"/>
    </row>
    <row r="13" spans="1:23" ht="31.5" customHeight="1">
      <c r="A13" s="36" t="s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92">
        <v>0</v>
      </c>
      <c r="N13" s="92">
        <v>0</v>
      </c>
      <c r="O13" s="93">
        <v>0</v>
      </c>
      <c r="P13" s="10">
        <v>1</v>
      </c>
      <c r="Q13" s="10">
        <v>0</v>
      </c>
      <c r="R13" s="10">
        <v>2</v>
      </c>
      <c r="S13" s="10">
        <v>2</v>
      </c>
      <c r="T13" s="57">
        <v>201</v>
      </c>
      <c r="U13" s="57">
        <v>759.72</v>
      </c>
      <c r="V13" s="112">
        <v>10000</v>
      </c>
      <c r="W13" s="1"/>
    </row>
    <row r="14" spans="1:23" ht="31.5" customHeight="1">
      <c r="A14" s="35" t="s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91">
        <v>0</v>
      </c>
      <c r="N14" s="91">
        <v>0</v>
      </c>
      <c r="O14" s="93">
        <v>0</v>
      </c>
      <c r="P14" s="10">
        <v>0</v>
      </c>
      <c r="Q14" s="10">
        <v>0</v>
      </c>
      <c r="R14" s="10">
        <v>0</v>
      </c>
      <c r="S14" s="10">
        <v>0</v>
      </c>
      <c r="T14" s="100">
        <v>0</v>
      </c>
      <c r="U14" s="100">
        <v>0</v>
      </c>
      <c r="V14" s="124">
        <v>0</v>
      </c>
      <c r="W14" s="2"/>
    </row>
    <row r="15" spans="1:23" ht="31.5" customHeight="1">
      <c r="A15" s="35" t="s">
        <v>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91">
        <v>0</v>
      </c>
      <c r="N15" s="91">
        <v>0</v>
      </c>
      <c r="O15" s="93">
        <v>0</v>
      </c>
      <c r="P15" s="10">
        <v>1</v>
      </c>
      <c r="Q15" s="10">
        <v>0</v>
      </c>
      <c r="R15" s="10">
        <v>4</v>
      </c>
      <c r="S15" s="10">
        <v>4</v>
      </c>
      <c r="T15" s="57">
        <v>413.57</v>
      </c>
      <c r="U15" s="57">
        <v>1303.22</v>
      </c>
      <c r="V15" s="112">
        <v>13800</v>
      </c>
      <c r="W15" s="2"/>
    </row>
    <row r="16" spans="1:23" ht="31.5" customHeight="1">
      <c r="A16" s="35" t="s">
        <v>1</v>
      </c>
      <c r="B16" s="10">
        <v>1</v>
      </c>
      <c r="C16" s="10">
        <v>2</v>
      </c>
      <c r="D16" s="10">
        <v>0</v>
      </c>
      <c r="E16" s="10">
        <v>12</v>
      </c>
      <c r="F16" s="10">
        <v>48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62</v>
      </c>
      <c r="M16" s="31">
        <v>8432.88</v>
      </c>
      <c r="N16" s="31">
        <v>8980.06</v>
      </c>
      <c r="O16" s="89">
        <v>70000</v>
      </c>
      <c r="P16" s="10">
        <v>0</v>
      </c>
      <c r="Q16" s="10">
        <v>0</v>
      </c>
      <c r="R16" s="10">
        <v>0</v>
      </c>
      <c r="S16" s="10">
        <v>0</v>
      </c>
      <c r="T16" s="91">
        <v>0</v>
      </c>
      <c r="U16" s="91">
        <v>0</v>
      </c>
      <c r="V16" s="94">
        <v>0</v>
      </c>
      <c r="W16" s="2"/>
    </row>
    <row r="17" spans="1:23" ht="31.5" customHeight="1">
      <c r="A17" s="35" t="s">
        <v>2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10">
        <v>53</v>
      </c>
      <c r="H17" s="10">
        <v>0</v>
      </c>
      <c r="I17" s="10">
        <v>0</v>
      </c>
      <c r="J17" s="10">
        <v>0</v>
      </c>
      <c r="K17" s="10">
        <v>0</v>
      </c>
      <c r="L17" s="10">
        <v>54</v>
      </c>
      <c r="M17" s="13">
        <v>11037.56</v>
      </c>
      <c r="N17" s="31">
        <v>11037.56</v>
      </c>
      <c r="O17" s="17">
        <v>140000</v>
      </c>
      <c r="P17" s="10">
        <v>0</v>
      </c>
      <c r="Q17" s="10">
        <v>0</v>
      </c>
      <c r="R17" s="10">
        <v>0</v>
      </c>
      <c r="S17" s="10">
        <v>0</v>
      </c>
      <c r="T17" s="91">
        <v>0</v>
      </c>
      <c r="U17" s="91">
        <v>0</v>
      </c>
      <c r="V17" s="94">
        <v>0</v>
      </c>
      <c r="W17" s="2"/>
    </row>
    <row r="18" spans="1:23" ht="31.5" customHeight="1">
      <c r="A18" s="35" t="s">
        <v>12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91">
        <v>0</v>
      </c>
      <c r="N18" s="91">
        <v>0</v>
      </c>
      <c r="O18" s="93">
        <v>0</v>
      </c>
      <c r="P18" s="10">
        <v>0</v>
      </c>
      <c r="Q18" s="10">
        <v>0</v>
      </c>
      <c r="R18" s="10">
        <v>0</v>
      </c>
      <c r="S18" s="10">
        <v>0</v>
      </c>
      <c r="T18" s="100">
        <v>0</v>
      </c>
      <c r="U18" s="100">
        <v>0</v>
      </c>
      <c r="V18" s="124">
        <v>0</v>
      </c>
      <c r="W18" s="2"/>
    </row>
    <row r="19" spans="1:22" s="39" customFormat="1" ht="38.25" customHeight="1" thickBot="1">
      <c r="A19" s="37" t="s">
        <v>3</v>
      </c>
      <c r="B19" s="11">
        <f>SUM(B7:B18)</f>
        <v>6</v>
      </c>
      <c r="C19" s="9">
        <f aca="true" t="shared" si="0" ref="C19:S19">SUM(C7:C18)</f>
        <v>5</v>
      </c>
      <c r="D19" s="9">
        <f t="shared" si="0"/>
        <v>0</v>
      </c>
      <c r="E19" s="9">
        <f t="shared" si="0"/>
        <v>12</v>
      </c>
      <c r="F19" s="9">
        <f t="shared" si="0"/>
        <v>129</v>
      </c>
      <c r="G19" s="9">
        <f t="shared" si="0"/>
        <v>198</v>
      </c>
      <c r="H19" s="9">
        <f t="shared" si="0"/>
        <v>29</v>
      </c>
      <c r="I19" s="9">
        <f t="shared" si="0"/>
        <v>0</v>
      </c>
      <c r="J19" s="9">
        <f>SUM(J7:J18)</f>
        <v>0</v>
      </c>
      <c r="K19" s="9">
        <f>SUM(K7:K18)</f>
        <v>0</v>
      </c>
      <c r="L19" s="9">
        <f t="shared" si="0"/>
        <v>373</v>
      </c>
      <c r="M19" s="126">
        <f t="shared" si="0"/>
        <v>50204.04</v>
      </c>
      <c r="N19" s="126">
        <f>SUM(N7:N18)</f>
        <v>51599.63999999999</v>
      </c>
      <c r="O19" s="127">
        <f t="shared" si="0"/>
        <v>524050</v>
      </c>
      <c r="P19" s="15">
        <f t="shared" si="0"/>
        <v>6</v>
      </c>
      <c r="Q19" s="15">
        <f t="shared" si="0"/>
        <v>4</v>
      </c>
      <c r="R19" s="15">
        <f t="shared" si="0"/>
        <v>20</v>
      </c>
      <c r="S19" s="15">
        <f t="shared" si="0"/>
        <v>24</v>
      </c>
      <c r="T19" s="126">
        <f>SUM(T7:T18)</f>
        <v>2286.04</v>
      </c>
      <c r="U19" s="126">
        <f>SUM(U7:U18)</f>
        <v>7431.4800000000005</v>
      </c>
      <c r="V19" s="128">
        <f>SUM(V7:V18)</f>
        <v>94500</v>
      </c>
    </row>
    <row r="25" ht="15.75">
      <c r="V25" s="4"/>
    </row>
  </sheetData>
  <sheetProtection/>
  <mergeCells count="23">
    <mergeCell ref="A1:V1"/>
    <mergeCell ref="A4:A6"/>
    <mergeCell ref="R5:R6"/>
    <mergeCell ref="C4:L4"/>
    <mergeCell ref="P4:P6"/>
    <mergeCell ref="Q4:S4"/>
    <mergeCell ref="W1:X1"/>
    <mergeCell ref="C5:C6"/>
    <mergeCell ref="D5:D6"/>
    <mergeCell ref="E5:K5"/>
    <mergeCell ref="L5:L6"/>
    <mergeCell ref="V4:V6"/>
    <mergeCell ref="T4:T6"/>
    <mergeCell ref="A2:V2"/>
    <mergeCell ref="Q5:Q6"/>
    <mergeCell ref="U4:U6"/>
    <mergeCell ref="P3:V3"/>
    <mergeCell ref="N4:N6"/>
    <mergeCell ref="O4:O6"/>
    <mergeCell ref="M4:M6"/>
    <mergeCell ref="S5:S6"/>
    <mergeCell ref="B3:O3"/>
    <mergeCell ref="B4:B6"/>
  </mergeCells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2020-08-10T07:11:01Z</cp:lastPrinted>
  <dcterms:created xsi:type="dcterms:W3CDTF">2002-09-09T16:30:13Z</dcterms:created>
  <dcterms:modified xsi:type="dcterms:W3CDTF">2023-01-04T06:50:23Z</dcterms:modified>
  <cp:category/>
  <cp:version/>
  <cp:contentType/>
  <cp:contentStatus/>
</cp:coreProperties>
</file>